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32\Participacion_Ciudadana\Gestion del Proceso\PQRSD\PQRSD 2023\"/>
    </mc:Choice>
  </mc:AlternateContent>
  <bookViews>
    <workbookView xWindow="0" yWindow="0" windowWidth="24000" windowHeight="9630" tabRatio="602"/>
  </bookViews>
  <sheets>
    <sheet name="Seguimiento PQRSD 2022" sheetId="1" r:id="rId1"/>
    <sheet name="Indicadores 2022" sheetId="2" r:id="rId2"/>
    <sheet name="Promocion 2021" sheetId="4" r:id="rId3"/>
  </sheets>
  <definedNames>
    <definedName name="_xlnm._FilterDatabase" localSheetId="0" hidden="1">'Seguimiento PQRSD 2022'!$A$4:$AB$139</definedName>
    <definedName name="Ac_La_Fortuna">#REF!</definedName>
    <definedName name="Acue_Fortuna">#REF!</definedName>
    <definedName name="AfectacionTaludLasAmericas">#REF!</definedName>
    <definedName name="AfectaciónViviendaTalud">#REF!</definedName>
    <definedName name="Aguas">#REF!</definedName>
    <definedName name="Aires_registraduria">#REF!</definedName>
    <definedName name="Alc_Bosques">#REF!</definedName>
    <definedName name="Alc_Campana">#REF!</definedName>
    <definedName name="Alc_Cincuentenario">#REF!</definedName>
    <definedName name="Alc_Comercio">#REF!</definedName>
    <definedName name="Alc_galan">#REF!</definedName>
    <definedName name="Alc_Naranjos">#REF!</definedName>
    <definedName name="Alc_Nvo_Mil">#REF!</definedName>
    <definedName name="Alc_Parnaso">#REF!</definedName>
    <definedName name="Alc_Victoria">#REF!</definedName>
    <definedName name="Alcan_Altos">#REF!</definedName>
    <definedName name="Alcan_Granjas">#REF!</definedName>
    <definedName name="Alcantarillado_Granjas">#REF!</definedName>
    <definedName name="AlcantarilladoParnaso">#REF!</definedName>
    <definedName name="Alcantarillados_Comercio">#REF!</definedName>
    <definedName name="Alim_Clopad">#REF!</definedName>
    <definedName name="AlimentaciónColegios">#REF!</definedName>
    <definedName name="Ancianos">#REF!</definedName>
    <definedName name="ANDETT">#REF!</definedName>
    <definedName name="Arcoiris">#REF!</definedName>
    <definedName name="Arnulfo">#REF!</definedName>
    <definedName name="Aseadoras">#REF!</definedName>
    <definedName name="Aseg_ABA">#REF!</definedName>
    <definedName name="Aulas_ITSI">#REF!</definedName>
    <definedName name="Avanzar_Médico">#REF!</definedName>
    <definedName name="Barriales">#REF!</definedName>
    <definedName name="Basuras">#REF!</definedName>
    <definedName name="Bernarda">#REF!</definedName>
    <definedName name="Bomberos">#REF!</definedName>
    <definedName name="Box_Belen">#REF!</definedName>
    <definedName name="Camaras_camilo">#REF!</definedName>
    <definedName name="Camerbasa">#REF!</definedName>
    <definedName name="Camilo">#REF!</definedName>
    <definedName name="Canal_Coviba">#REF!</definedName>
    <definedName name="Cancha_20_julio">#REF!</definedName>
    <definedName name="Cancha_Bolivar">#REF!</definedName>
    <definedName name="Cancha_Castillo">#REF!</definedName>
    <definedName name="Cancha_Granjas">#REF!</definedName>
    <definedName name="Cancha_Laureles">#REF!</definedName>
    <definedName name="Cancha_Nieves">#REF!</definedName>
    <definedName name="Cancha_Paz">#REF!</definedName>
    <definedName name="Cancha_Victoria">#REF!</definedName>
    <definedName name="Carrera_24">#REF!</definedName>
    <definedName name="CDIhuellitas">#REF!</definedName>
    <definedName name="Centro_salud_Castillo">#REF!</definedName>
    <definedName name="Centro_Salud_Danubio">#REF!</definedName>
    <definedName name="Col_BDP">#REF!</definedName>
    <definedName name="Colcamilo">#REF!</definedName>
    <definedName name="ColCASD">#REF!</definedName>
    <definedName name="Colector_PSH">#REF!</definedName>
    <definedName name="Colegio_CASD">#REF!</definedName>
    <definedName name="Colegio_Ciudadela">#REF!</definedName>
    <definedName name="Colegio_Fonade">#REF!</definedName>
    <definedName name="Colegio_Fortuna">#REF!</definedName>
    <definedName name="Colegio_Galan">#REF!</definedName>
    <definedName name="Colegio_proyecto">#REF!</definedName>
    <definedName name="Coliseo">#REF!</definedName>
    <definedName name="Coliseo_castillo">#REF!</definedName>
    <definedName name="Coliseo_ITSC">#REF!</definedName>
    <definedName name="Coliseo_Palmira">#REF!</definedName>
    <definedName name="ColRealdemares">#REF!</definedName>
    <definedName name="ComedoresEscolares">#REF!</definedName>
    <definedName name="ComedoresIndustrial">#REF!</definedName>
    <definedName name="ComprEDUBA">#REF!</definedName>
    <definedName name="Computadores_Real">#REF!</definedName>
    <definedName name="Conces_Megacol">#REF!</definedName>
    <definedName name="ConcesionTransito">#REF!</definedName>
    <definedName name="Construccion_via">#REF!</definedName>
    <definedName name="Contrato_vehiculo">#REF!</definedName>
    <definedName name="Contrato_vihiculo">#REF!</definedName>
    <definedName name="ContratoESE">#REF!</definedName>
    <definedName name="control_vial">#REF!</definedName>
    <definedName name="ConvencionColectivaABA">#REF!</definedName>
    <definedName name="Convenio_ESAP">#REF!</definedName>
    <definedName name="ConvenioCapacitaciónLíderes">#REF!</definedName>
    <definedName name="ConvenioEcopetrol">#REF!</definedName>
    <definedName name="ConvenioESE">#REF!</definedName>
    <definedName name="ConvenioMuelle">#REF!</definedName>
    <definedName name="convenios">#REF!</definedName>
    <definedName name="convenios_SDES">#REF!</definedName>
    <definedName name="ConveniosMingaAfromagda">#REF!</definedName>
    <definedName name="Defensa_Civil">#REF!</definedName>
    <definedName name="Descarga_Humedal">#REF!</definedName>
    <definedName name="Deterioro_Ciudadela_Pipatón">#REF!</definedName>
    <definedName name="Deuda_ESE">#REF!</definedName>
    <definedName name="DHG">#REF!</definedName>
    <definedName name="Diques">#REF!</definedName>
    <definedName name="Dotación_Castillo">#REF!</definedName>
    <definedName name="Ecopetrol">#REF!</definedName>
    <definedName name="Elvira">#REF!</definedName>
    <definedName name="Esc_Silvestre">#REF!</definedName>
    <definedName name="Escuela_Alcazar">#REF!</definedName>
    <definedName name="Escuela_Antonia">#REF!</definedName>
    <definedName name="Escuela_Caminos">#REF!</definedName>
    <definedName name="Escuela_Central">#REF!</definedName>
    <definedName name="Escuela_Poli">#REF!</definedName>
    <definedName name="Escuela_San_Silvestre">#REF!</definedName>
    <definedName name="EscuelaSanSilvestre">#REF!</definedName>
    <definedName name="ESE">#REF!</definedName>
    <definedName name="Espacio_Publico">#REF!</definedName>
    <definedName name="EspacioPúblicoPuebloNuevo">#REF!</definedName>
    <definedName name="Estadio">#REF!</definedName>
    <definedName name="Famy">#REF!</definedName>
    <definedName name="Fandango_Recreo">#REF!</definedName>
    <definedName name="ffgng">#REF!</definedName>
    <definedName name="Fuentes_hidricas">#REF!</definedName>
    <definedName name="Func_DHG">#REF!</definedName>
    <definedName name="Garantias">#REF!</definedName>
    <definedName name="GestiónAseguradora">#REF!</definedName>
    <definedName name="GramillaEstadio">#REF!</definedName>
    <definedName name="Grantias">#REF!</definedName>
    <definedName name="Hospital">#REF!</definedName>
    <definedName name="huto_ESE">#REF!</definedName>
    <definedName name="Iluminación_Parques">#REF!</definedName>
    <definedName name="Inderba">#REF!</definedName>
    <definedName name="InstrumentosMusicalesSDES">#REF!</definedName>
    <definedName name="Intecoba">#REF!</definedName>
    <definedName name="INUPAZ">#REF!</definedName>
    <definedName name="Inv_CPC">#REF!</definedName>
    <definedName name="Invaciones_H.C">#REF!</definedName>
    <definedName name="Invasion_ilegal">#REF!</definedName>
    <definedName name="Invasion_Inscredial">#REF!</definedName>
    <definedName name="Invasion_Liber">#REF!</definedName>
    <definedName name="Invasion_novalito">#REF!</definedName>
    <definedName name="Invasion_PONAL">#REF!</definedName>
    <definedName name="Invasion_Uribe_Uribe">#REF!</definedName>
    <definedName name="Invasion_Villaluz">#REF!</definedName>
    <definedName name="InvasiónAvenida">#REF!</definedName>
    <definedName name="InvasiónIslaDelZapato">#REF!</definedName>
    <definedName name="Irregularidad_pago">#REF!</definedName>
    <definedName name="JAC_Galan">#REF!</definedName>
    <definedName name="Jesuitas">#REF!</definedName>
    <definedName name="Juzgado_EDUBA">#REF!</definedName>
    <definedName name="Las_Parrillas">#REF!</definedName>
    <definedName name="Licitacion">#REF!</definedName>
    <definedName name="LiquidacionABA">#REF!</definedName>
    <definedName name="Lodos_ABA">#REF!</definedName>
    <definedName name="Lote_Villaluz">#REF!</definedName>
    <definedName name="Luminarias_Candelaria">#REF!</definedName>
    <definedName name="Maquinaria">#REF!</definedName>
    <definedName name="Mebarak">#REF!</definedName>
    <definedName name="Medios">#REF!</definedName>
    <definedName name="Megacolegio">#REF!</definedName>
    <definedName name="Microtunel">#REF!</definedName>
    <definedName name="Muro_Novalito">#REF!</definedName>
    <definedName name="Muro_Pastrana">#REF!</definedName>
    <definedName name="MuroBosquesCira">#REF!</definedName>
    <definedName name="MuroEscuelaNuevaGranada">#REF!</definedName>
    <definedName name="Naranjos">#REF!</definedName>
    <definedName name="NoPagoPrestaciones">#REF!</definedName>
    <definedName name="Novalito">#REF!</definedName>
    <definedName name="Obras_Boston">#REF!</definedName>
    <definedName name="Obras_cpc">#REF!</definedName>
    <definedName name="Palmar">#REF!</definedName>
    <definedName name="Parque_Aguas">#REF!</definedName>
    <definedName name="Parque_Angeles">#REF!</definedName>
    <definedName name="Parque_Malvinas_Olaya">#REF!</definedName>
    <definedName name="Parque_Palmira">#REF!</definedName>
    <definedName name="ParqueBarrioParaiso">#REF!</definedName>
    <definedName name="ParqueParaiso">#REF!</definedName>
    <definedName name="Parques_Cerro">#REF!</definedName>
    <definedName name="PASEOEST">#REF!</definedName>
    <definedName name="PaseoEstudiante">#REF!</definedName>
    <definedName name="PatioBonito">#REF!</definedName>
    <definedName name="Pavi_avenida">#REF!</definedName>
    <definedName name="PavimentaciónCra36Dcon59">#REF!</definedName>
    <definedName name="PavimentaciónSantaIsabel">#REF!</definedName>
    <definedName name="Personal_Municipio">#REF!</definedName>
    <definedName name="Plan">#REF!</definedName>
    <definedName name="PlantaBeneficioAnimal">#REF!</definedName>
    <definedName name="Playas">#REF!</definedName>
    <definedName name="PNLE">#REF!</definedName>
    <definedName name="Polideportiva_Campestre">#REF!</definedName>
    <definedName name="Ponal">#REF!</definedName>
    <definedName name="Pozo">#REF!</definedName>
    <definedName name="Pozo_castillo">#REF!</definedName>
    <definedName name="PpioAnualidadPresupuestal">#REF!</definedName>
    <definedName name="Ppto_Participativo">#REF!</definedName>
    <definedName name="Predio_camelias">#REF!</definedName>
    <definedName name="PredioCanchaBlanca">#REF!</definedName>
    <definedName name="Prestacion">#REF!</definedName>
    <definedName name="PTAR_Altos">#REF!</definedName>
    <definedName name="PTARLaureles">#REF!</definedName>
    <definedName name="Puente_Meseta">#REF!</definedName>
    <definedName name="PuenteFlorestaBaja">#REF!</definedName>
    <definedName name="PuentePolonesa">#REF!</definedName>
    <definedName name="Reductores">#REF!</definedName>
    <definedName name="RejillaVíaParquedelaVida">#REF!</definedName>
    <definedName name="Relleno">#REF!</definedName>
    <definedName name="Resta_LaPaz">#REF!</definedName>
    <definedName name="Restaurantes">#REF!</definedName>
    <definedName name="Restaurantes_Escolares">#REF!</definedName>
    <definedName name="Resultados">#REF!</definedName>
    <definedName name="retorno">#REF!</definedName>
    <definedName name="Salón_Castillo">#REF!</definedName>
    <definedName name="Santamarta">#REF!</definedName>
    <definedName name="Sec_des">#REF!</definedName>
    <definedName name="Semaforización">#REF!</definedName>
    <definedName name="Sobrecostos">#REF!</definedName>
    <definedName name="SobretasaAmbiental">#REF!</definedName>
    <definedName name="Software_Tics">#REF!</definedName>
    <definedName name="Sulfato">#REF!</definedName>
    <definedName name="Sur_Sur">#REF!</definedName>
    <definedName name="Tableros">#REF!</definedName>
    <definedName name="TarifasAseo">#REF!</definedName>
    <definedName name="Tasa_CAS_ABA">#REF!</definedName>
    <definedName name="Tasa_Convenios">#REF!</definedName>
    <definedName name="Taximetros">#REF!</definedName>
    <definedName name="Terraplen_Candelaria">#REF!</definedName>
    <definedName name="Torcoroma">#REF!</definedName>
    <definedName name="Torres">#REF!</definedName>
    <definedName name="Tractores">#REF!</definedName>
    <definedName name="TuberíaFlorestaBaja">#REF!</definedName>
    <definedName name="Tutela">#REF!</definedName>
    <definedName name="UAOD">#REF!</definedName>
    <definedName name="UrbanizaciónComuneros">#REF!</definedName>
    <definedName name="Vactor">#REF!</definedName>
    <definedName name="VallasSeñalización">#REF!</definedName>
    <definedName name="Varios">#REF!</definedName>
    <definedName name="Varios_Floresta">#REF!</definedName>
    <definedName name="Via_20_agosto">#REF!</definedName>
    <definedName name="Via_Americas">#REF!</definedName>
    <definedName name="Via_Arenal">#REF!</definedName>
    <definedName name="Via_construccion">#REF!</definedName>
    <definedName name="Vía_Cra24">#REF!</definedName>
    <definedName name="Via_Llanito">#REF!</definedName>
    <definedName name="Via_Los_Pinos">#REF!</definedName>
    <definedName name="Via_Noval">#REF!</definedName>
    <definedName name="Vía_novalito">#REF!</definedName>
    <definedName name="Vía_Palmar">#REF!</definedName>
    <definedName name="Via_Paraiso">#REF!</definedName>
    <definedName name="Via_pinos">#REF!</definedName>
    <definedName name="Via_Pipaton">#REF!</definedName>
    <definedName name="Vía_Pipaton">#REF!</definedName>
    <definedName name="Via_principal">#REF!</definedName>
    <definedName name="Vía_Pueblo_Nuevo">#REF!</definedName>
    <definedName name="Vía_Uno_Pozo7">#REF!</definedName>
    <definedName name="Via_Victoria">#REF!</definedName>
    <definedName name="Vía_Villarrelys">#REF!</definedName>
    <definedName name="VíaPalmar">#REF!</definedName>
    <definedName name="Vías_Candelaria">#REF!</definedName>
    <definedName name="Vias_Granjas">#REF!</definedName>
    <definedName name="Vias_Inscredial">#REF!</definedName>
    <definedName name="Vías_Judas">#REF!</definedName>
    <definedName name="Vias_Nieves">#REF!</definedName>
    <definedName name="Vias_Parnaso">#REF!</definedName>
    <definedName name="Vías_Rotas">#REF!</definedName>
    <definedName name="VíaVillarelis">#REF!</definedName>
    <definedName name="VivEduba">#REF!</definedName>
    <definedName name="Vivero">#REF!</definedName>
    <definedName name="Vivien_Arboleda">#REF!</definedName>
    <definedName name="Vivienda_Torres">#REF!</definedName>
    <definedName name="Viviendas_Ciudadela">#REF!</definedName>
    <definedName name="Viviendas_LaPaz">#REF!</definedName>
    <definedName name="Viviendas_Pta_Sol">#REF!</definedName>
    <definedName name="ViviendasMaríaEugenia">#REF!</definedName>
    <definedName name="Zonas_Verde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3" i="2" l="1"/>
  <c r="C77" i="2"/>
  <c r="C76" i="2"/>
  <c r="C21" i="2"/>
  <c r="C20" i="2"/>
  <c r="C19" i="2"/>
  <c r="C18" i="2"/>
  <c r="C75" i="2" l="1"/>
  <c r="C74" i="2"/>
  <c r="C73" i="2"/>
  <c r="C72" i="2"/>
  <c r="F77" i="2" l="1"/>
  <c r="G14" i="4"/>
  <c r="C122" i="2" s="1"/>
  <c r="F123" i="2" s="1"/>
  <c r="F14" i="4"/>
  <c r="J11" i="4"/>
  <c r="I12" i="4"/>
  <c r="J12" i="4"/>
  <c r="K12" i="4"/>
  <c r="L12" i="4"/>
  <c r="M12" i="4"/>
  <c r="J13" i="4"/>
  <c r="J14" i="4"/>
  <c r="M14" i="4"/>
  <c r="D74" i="2" l="1"/>
  <c r="D73" i="2"/>
  <c r="D72" i="2"/>
  <c r="C16" i="2" l="1"/>
  <c r="C17" i="2" l="1"/>
  <c r="F21" i="2" s="1"/>
  <c r="D16" i="2" l="1"/>
  <c r="J30" i="4" l="1"/>
  <c r="M29" i="4"/>
  <c r="J29" i="4"/>
  <c r="J28" i="4"/>
  <c r="J27" i="4"/>
  <c r="M26" i="4"/>
  <c r="L26" i="4"/>
  <c r="K26" i="4"/>
  <c r="J26" i="4"/>
  <c r="I26" i="4"/>
  <c r="M25" i="4"/>
  <c r="L25" i="4"/>
  <c r="K25" i="4"/>
  <c r="J25" i="4"/>
  <c r="I25" i="4"/>
  <c r="J24" i="4"/>
  <c r="M23" i="4"/>
  <c r="L23" i="4"/>
  <c r="K23" i="4"/>
  <c r="J23" i="4"/>
  <c r="I23" i="4"/>
  <c r="J22" i="4"/>
  <c r="J21" i="4"/>
  <c r="J20" i="4"/>
  <c r="M19" i="4"/>
  <c r="L19" i="4"/>
  <c r="K19" i="4"/>
  <c r="J19" i="4"/>
  <c r="I19" i="4"/>
  <c r="M18" i="4"/>
  <c r="L18" i="4"/>
  <c r="K18" i="4"/>
  <c r="J18" i="4"/>
  <c r="I18" i="4"/>
  <c r="M17" i="4"/>
  <c r="J17" i="4"/>
  <c r="M16" i="4"/>
  <c r="J16" i="4"/>
  <c r="J15" i="4"/>
  <c r="M10" i="4"/>
  <c r="L10" i="4"/>
  <c r="K10" i="4"/>
  <c r="J10" i="4"/>
  <c r="I10" i="4"/>
  <c r="M9" i="4"/>
  <c r="L9" i="4"/>
  <c r="K9" i="4"/>
  <c r="J9" i="4"/>
  <c r="I9" i="4"/>
  <c r="J8" i="4"/>
  <c r="I8" i="4"/>
  <c r="I30" i="4" l="1"/>
  <c r="K30" i="4"/>
  <c r="K15" i="4"/>
  <c r="I15" i="4"/>
  <c r="I32" i="4" s="1"/>
  <c r="M15" i="4"/>
  <c r="J32" i="4"/>
  <c r="L30" i="4"/>
  <c r="M30" i="4"/>
  <c r="L15" i="4"/>
  <c r="K32" i="4" l="1"/>
  <c r="L32" i="4"/>
  <c r="M32" i="4"/>
  <c r="D123" i="2"/>
  <c r="D122" i="2"/>
  <c r="D77" i="2"/>
  <c r="D76" i="2"/>
  <c r="D75" i="2"/>
  <c r="D21" i="2"/>
  <c r="D20" i="2"/>
  <c r="D19" i="2"/>
  <c r="D18" i="2"/>
  <c r="D17" i="2"/>
</calcChain>
</file>

<file path=xl/comments1.xml><?xml version="1.0" encoding="utf-8"?>
<comments xmlns="http://schemas.openxmlformats.org/spreadsheetml/2006/main">
  <authors>
    <author>PACI</author>
  </authors>
  <commentList>
    <comment ref="R3" authorId="0" shapeId="0">
      <text>
        <r>
          <rPr>
            <b/>
            <sz val="14"/>
            <color indexed="81"/>
            <rFont val="Tahoma"/>
            <family val="2"/>
          </rPr>
          <t>PACI:</t>
        </r>
        <r>
          <rPr>
            <sz val="14"/>
            <color indexed="81"/>
            <rFont val="Tahoma"/>
            <family val="2"/>
          </rPr>
          <t xml:space="preserve">
o Primera respuesta: peticionario realice gestión de trámite a su cargo, 
o Con archivo por respuesta definitiva y de fondo al peticionario, 
o Con archivo por desistimiento del requerimiento, 
o Con archivo por traslado por competencia.
o En tramite 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Personalmente, 
 Por correo físico, 
 Vía telefónica, 
 Vía Fax, 
 Página WEB de la Entidad, 
 Correo Electrónico, 
 Medios masivos de comunicación (Prensa, radio, Televisión), 
 Redes Sociales, 
</t>
        </r>
      </text>
    </comment>
    <comment ref="D4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Denuncia, 
 Queja, 
 Derecho de petición de informaciones, 
 Derecho de petición de consultas,  
 Peticion de reconocimiento de un derecho
 Peticion de intervencion de la entidad o funcionario
 Peticion de resolucion de una situacion juridica
 Peticion de prestacion de un servicio
 Consulta
 Reclamo
 Interposicion de recursos
 Solicitud de control excepcional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Contraloría que recibe; 
 Otra Entidad; 
 Competencia Compartida, 
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(para los traslados por competencia o competencia compartida), </t>
        </r>
      </text>
    </comment>
    <comment ref="Q4" authorId="0" shapeId="0">
      <text>
        <r>
          <rPr>
            <b/>
            <sz val="12"/>
            <color indexed="81"/>
            <rFont val="Tahoma"/>
            <family val="2"/>
          </rPr>
          <t>PACI:</t>
        </r>
        <r>
          <rPr>
            <sz val="12"/>
            <color indexed="81"/>
            <rFont val="Tahoma"/>
            <family val="2"/>
          </rPr>
          <t xml:space="preserve">
 Por remisión a proceso auditor, 
 Por necesidad de efectuar una actividad de control fiscal, diferente a proceso auditor, 
 Por requerimiento de información a otra(s) entidad(es). 
 Solicitud al peticionario de ampliacion o complemento del requerimiento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4" authorId="0" shapeId="0">
      <text>
        <r>
          <rPr>
            <b/>
            <sz val="9"/>
            <color indexed="81"/>
            <rFont val="Tahoma"/>
            <family val="2"/>
          </rPr>
          <t>PACI: (DIAS HABILES)</t>
        </r>
        <r>
          <rPr>
            <sz val="9"/>
            <color indexed="81"/>
            <rFont val="Tahoma"/>
            <family val="2"/>
          </rPr>
          <t xml:space="preserve">
Solicitd de informacion  15 dias
Solicitud de copias 10 dias
Solicitud de informacion de interes particular 15 dias
Consultas 30 dias
Seguimientos  15 dias
Traslado por competencia 5 dias
DENUNCIA TRAMITADA (6meses ordinarios)
</t>
        </r>
      </text>
    </comment>
  </commentList>
</comments>
</file>

<file path=xl/sharedStrings.xml><?xml version="1.0" encoding="utf-8"?>
<sst xmlns="http://schemas.openxmlformats.org/spreadsheetml/2006/main" count="350" uniqueCount="182">
  <si>
    <t>NTC ISO
9001:2015</t>
  </si>
  <si>
    <t>CONTRALORIA MUNICIPAL DE BARRANCABERMEJA
PROCESO DE PARTCIPACION CIUDADANA
SEGUIMIENTO PQRSD</t>
  </si>
  <si>
    <t>100 - 21 - 803
Versión : 03
PAGINA 1 DE 1</t>
  </si>
  <si>
    <t>Informacion general del requerimiento ciudadano</t>
  </si>
  <si>
    <t>Competencia</t>
  </si>
  <si>
    <t>Primera respuesta ofrecida al ciudadano</t>
  </si>
  <si>
    <t>Estado del tramite al final del periodo</t>
  </si>
  <si>
    <t>Fecha de respuesta de fondo al requerimiento</t>
  </si>
  <si>
    <t>ACTUACIONES</t>
  </si>
  <si>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</si>
  <si>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</si>
  <si>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</si>
  <si>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</si>
  <si>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</si>
  <si>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</si>
  <si>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</si>
  <si>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</si>
  <si>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</si>
  <si>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</si>
  <si>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</si>
  <si>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Fecha limite definida para dar respuesta de fondo</t>
  </si>
  <si>
    <t>Razones para la ampliacion del termino</t>
  </si>
  <si>
    <t>PQRSD presentadas</t>
  </si>
  <si>
    <t>Con respuesta de fondo en el periodo</t>
  </si>
  <si>
    <r>
      <t xml:space="preserve">Tiempo </t>
    </r>
    <r>
      <rPr>
        <b/>
        <sz val="9"/>
        <color theme="1"/>
        <rFont val="Arial"/>
        <family val="2"/>
      </rPr>
      <t>Límite</t>
    </r>
    <r>
      <rPr>
        <sz val="9"/>
        <color theme="1"/>
        <rFont val="Arial"/>
        <family val="2"/>
      </rPr>
      <t xml:space="preserve">
Primera Respuesta</t>
    </r>
  </si>
  <si>
    <t>Tiempo 
Primera Respuesta</t>
  </si>
  <si>
    <t>PQRSD de interés general</t>
  </si>
  <si>
    <t>EFICACIA</t>
  </si>
  <si>
    <t>Atención de PQRSD</t>
  </si>
  <si>
    <t>Atención</t>
  </si>
  <si>
    <t>∑PQRSD Atendidas</t>
  </si>
  <si>
    <t>FÓRMULA DE CÁLCULO=</t>
  </si>
  <si>
    <t>----------------------------</t>
  </si>
  <si>
    <t>x 100</t>
  </si>
  <si>
    <t>∑ PQRSD</t>
  </si>
  <si>
    <t>VARIABLES (ENTRADAS):</t>
  </si>
  <si>
    <t>Número de PQRSD's atendidas conrespuesta de fondo durante el periodo</t>
  </si>
  <si>
    <t>Número de PQRSD's presentadas durante el periodo</t>
  </si>
  <si>
    <t>ESCALA DE VALORACIÓN:</t>
  </si>
  <si>
    <t>&gt;= 50% Excelente; de 50% a 25% Bueno; de 25% a 15% Regular; menor o igual a 15% Deficiente</t>
  </si>
  <si>
    <t>META:</t>
  </si>
  <si>
    <t>&gt;=</t>
  </si>
  <si>
    <t>Nivel bueno</t>
  </si>
  <si>
    <t>PERIODO DE EVALUACION:</t>
  </si>
  <si>
    <t>Cada 2 meses</t>
  </si>
  <si>
    <t>Meses</t>
  </si>
  <si>
    <t>Indicador</t>
  </si>
  <si>
    <t>Cumplimiento</t>
  </si>
  <si>
    <t>Enero - Febrero</t>
  </si>
  <si>
    <t xml:space="preserve">Marzo - Abril </t>
  </si>
  <si>
    <t>Mayo - Junio</t>
  </si>
  <si>
    <t>Julio - Agosto</t>
  </si>
  <si>
    <t>Septiembre - Octubre</t>
  </si>
  <si>
    <t>Noviembre - Diciembre</t>
  </si>
  <si>
    <t>Análisis del Indicador</t>
  </si>
  <si>
    <t>EFICIENCIA</t>
  </si>
  <si>
    <t>Diligencia Primera respuesta</t>
  </si>
  <si>
    <t>Diligencia</t>
  </si>
  <si>
    <t>∑ tpr</t>
  </si>
  <si>
    <t>--------------------------</t>
  </si>
  <si>
    <t>∑ tlpr</t>
  </si>
  <si>
    <t>∑ tpr:</t>
  </si>
  <si>
    <t>Sumatoria de los tiempos (en días) tomados para dar la Primera respuesta a la PQRSD del periodo evaluado</t>
  </si>
  <si>
    <t>∑ tlpr:</t>
  </si>
  <si>
    <t>Sumatoria de los tiempos (en días) límites para dar respuesta a las PQRSD del periodo evaluado</t>
  </si>
  <si>
    <t>&lt;= 50% Excelente; de 50% a 70% Bueno; de 70% a 80% Regular; Mayor o igual a 80% Deficiente</t>
  </si>
  <si>
    <t>&lt;=</t>
  </si>
  <si>
    <t>Marzo - Abril</t>
  </si>
  <si>
    <t>la totalidad de las PQRSD presentadas han tenido una primera respuesta dentro de los términos establecidos por la Ley 1755 del 2015</t>
  </si>
  <si>
    <t>las PQRSD pendientes con respuesta de fondo se encuentran programdas en el PGAT de la presente vigencia.</t>
  </si>
  <si>
    <t>EFECTIVIDAD</t>
  </si>
  <si>
    <t>Efectividad de las Actividades de Promoción</t>
  </si>
  <si>
    <t>Promoción</t>
  </si>
  <si>
    <t>∑ CPAP</t>
  </si>
  <si>
    <t>∑ PQRSD:</t>
  </si>
  <si>
    <t>Sumatoria de PQRSD's de interés general presentadas en el periodo evaluado</t>
  </si>
  <si>
    <t>∑CPAP:</t>
  </si>
  <si>
    <t>Sumatoria de Ciudadanos Participantes en Actividades de Promoción en vigencia anterior</t>
  </si>
  <si>
    <t>&gt;= 50% Excelente; de 50% a 30% Bueno; de 30% a 15% Regular; menor o igual a 15% Deficiente</t>
  </si>
  <si>
    <t>Semestral</t>
  </si>
  <si>
    <t>Año</t>
  </si>
  <si>
    <t>Primer Semestre</t>
  </si>
  <si>
    <t>Segundo Semestre</t>
  </si>
  <si>
    <t>CONTRALORÍA MUNICIPAL DE BARRANCABERMEJA</t>
  </si>
  <si>
    <t>ACTIVIDADES DE PROMOCION DE PARTICIPACION CIUDADANA</t>
  </si>
  <si>
    <t xml:space="preserve">Fecha </t>
  </si>
  <si>
    <t>Tipo</t>
  </si>
  <si>
    <t>Actividad</t>
  </si>
  <si>
    <t>Asistentes</t>
  </si>
  <si>
    <t>Veedores</t>
  </si>
  <si>
    <t>Deliberaciones</t>
  </si>
  <si>
    <t>Formación</t>
  </si>
  <si>
    <t>Asistentes a Deliberac</t>
  </si>
  <si>
    <t>Asistentes a Formacion</t>
  </si>
  <si>
    <t>Veedores capacitados</t>
  </si>
  <si>
    <t>Contraloría para la Comunidad</t>
  </si>
  <si>
    <t>CONTRALORES ESCOLARES - Todo bajo control</t>
  </si>
  <si>
    <t>AÑO 2019</t>
  </si>
  <si>
    <t>Hacer actas en las que están con *</t>
  </si>
  <si>
    <t>Las otras, completarlas</t>
  </si>
  <si>
    <t>Secretaria General</t>
  </si>
  <si>
    <t>Fecha límite para traslado por competencia</t>
  </si>
  <si>
    <t>Fecha límite de respuesta con base en la fecha de llegada</t>
  </si>
  <si>
    <t>Atendida en Proceso Auditor</t>
  </si>
  <si>
    <t>Entidad competente para resolver la petición</t>
  </si>
  <si>
    <t>Peticion en Interes Particular</t>
  </si>
  <si>
    <t>NO</t>
  </si>
  <si>
    <t>Contraloria o fondo de Bienestar que Recibe</t>
  </si>
  <si>
    <t>Peticion en Interes General</t>
  </si>
  <si>
    <t>Correo Electronico</t>
  </si>
  <si>
    <t>Otra Entidad</t>
  </si>
  <si>
    <t>Denuncia</t>
  </si>
  <si>
    <t>Con archivo por traslado por competencia</t>
  </si>
  <si>
    <t>Con archivo por respuesta definita y de fondo</t>
  </si>
  <si>
    <t>Contraloria Municipal de Barrancabermeja</t>
  </si>
  <si>
    <t>Direccion de Fiscalizacion</t>
  </si>
  <si>
    <t>Por remision al proceso auditor</t>
  </si>
  <si>
    <t>capacitacion a ciudadanos</t>
  </si>
  <si>
    <t>Capacitación a Ciudadanos</t>
  </si>
  <si>
    <t xml:space="preserve">Capacitación virtual sobre derecho de petición </t>
  </si>
  <si>
    <t>Capacitación virtual sobre el acceso a los entes gubernamentales a través de PQRSD</t>
  </si>
  <si>
    <t>VI seminario Fortalecimiento del Control Fiscal</t>
  </si>
  <si>
    <t xml:space="preserve">En el periodo evaluado se verifica de acuerdo al indicador, que las PQRSD atendidas han tenido una respuesta oportuna y de fondo.  </t>
  </si>
  <si>
    <t>Consolidado Anual</t>
  </si>
  <si>
    <t>Alcaldia Municipal de Barrancabermeja</t>
  </si>
  <si>
    <t>marcela galindo</t>
  </si>
  <si>
    <t>Queja</t>
  </si>
  <si>
    <t>Se brindo respuesta de fondo, indicando la ifnormacion de acto administrativo adopcion GAT</t>
  </si>
  <si>
    <t>Solicitud de acto administrativo Adopcion GAT</t>
  </si>
  <si>
    <t>Solicitud de oficio de conocimiento del decreto 519 del 16 de diciembre de 2019</t>
  </si>
  <si>
    <t>Contraloria General</t>
  </si>
  <si>
    <t xml:space="preserve">Procuraduria General </t>
  </si>
  <si>
    <t>Se envio primera respuesta solicitando ampliacion de termino, posteriormente se remitio respuesta de fondo. Al contrar con la informacion requerida</t>
  </si>
  <si>
    <t>Por requerimiento de informacion a otra(s) entidad(es)</t>
  </si>
  <si>
    <t>Solicitud de informaciónde espacio en comodato o arriendo</t>
  </si>
  <si>
    <t>Colpensiones S.A</t>
  </si>
  <si>
    <t>Se remitio respuesta de fondo, indicando que no se cuenta con bien para comodato</t>
  </si>
  <si>
    <t>Solciitud de información dentro del EXP No. IUC-D2018-1219862</t>
  </si>
  <si>
    <t>Procuraduria Provincial</t>
  </si>
  <si>
    <t>se remite respuesa de fondo, indicando la informacion peticionada</t>
  </si>
  <si>
    <t>solicitud de informacion o de denuncias vinculadas a un determinado</t>
  </si>
  <si>
    <t>UNP</t>
  </si>
  <si>
    <t>Se remite la informacion peticionada de fondo</t>
  </si>
  <si>
    <t>solicitud de investigacion del parque uribe uribe</t>
  </si>
  <si>
    <t>jacinto andrade barrios</t>
  </si>
  <si>
    <t xml:space="preserve">se brindo respuesta de fondo al peticionario, indicando que no es posible tramitar la denuncia impetrada teniendo en cuenta que no es competencia de esta entidad </t>
  </si>
  <si>
    <t>solicitud de remision de auto de tramie</t>
  </si>
  <si>
    <t>Daniel Peña</t>
  </si>
  <si>
    <t>Se brindo respuesta de fondo, remitiendo la informacion peticionada mediante correo electronico</t>
  </si>
  <si>
    <t>solicitud de asistencia virtual</t>
  </si>
  <si>
    <t>Se remite respuesta de fondo, mediante correo electronico</t>
  </si>
  <si>
    <t>solicitud de auto de tramite</t>
  </si>
  <si>
    <t>revision de filtraciones de falla de acueducto</t>
  </si>
  <si>
    <t>rodrigo vel men</t>
  </si>
  <si>
    <t>Personeria Municipal</t>
  </si>
  <si>
    <t>Se traslado por competencia a traves del oficio No 0000457 del 23 de febrero de 2023
Se comunico el traslado a traves del oficio No 0000458 del 22 de febrero de 2023.</t>
  </si>
  <si>
    <t>2023-02-021</t>
  </si>
  <si>
    <t xml:space="preserve">Solicitud de certificación de tiempo laborado </t>
  </si>
  <si>
    <t>Se realizo exp</t>
  </si>
  <si>
    <t xml:space="preserve">solicitud de asistencia a reunion convocatoria </t>
  </si>
  <si>
    <t>Gestion de Riesgo de Desastres</t>
  </si>
  <si>
    <t>Se remite documento de fondo indicando que no se puede asistir a la convocatoria</t>
  </si>
  <si>
    <t>Solicitud de petición e informacion de cumplimiento de fallo de sentencia de tutela</t>
  </si>
  <si>
    <t>Arnulfo Basto Álvarez</t>
  </si>
  <si>
    <t>Se remite respuesta de fondo al peticionario, mediante correo electronico</t>
  </si>
  <si>
    <t>Solicitud de notificacion de proceso judicial en la Corte Suprema de Justicia</t>
  </si>
  <si>
    <t>Corte Suprema de Justicia</t>
  </si>
  <si>
    <t>2022-03-2022</t>
  </si>
  <si>
    <t>Se da traslado interno al contratista respectivo para su estudio pertinente, para su respuesta de orden</t>
  </si>
  <si>
    <t>Solicitud de anonima por entrega ilegal de subsidios</t>
  </si>
  <si>
    <t>se da primera respuesta indicando que la denuncia ingresa a proceso auditor, y se cuenta con 6 meses para respuesta de fondo</t>
  </si>
  <si>
    <t>solicitud de informacion en la base de datos</t>
  </si>
  <si>
    <t>Policia Nacional</t>
  </si>
  <si>
    <t>se remite respuesta de fondo, indicando la informacion peticionada</t>
  </si>
  <si>
    <t>Solicitud de informacion de denuncias en curso impetradas por un ciudadano</t>
  </si>
  <si>
    <t>Dairo de la Espriella sanchez</t>
  </si>
  <si>
    <t>solicitud de prescripcion de comparendos con copia a esta entidad</t>
  </si>
  <si>
    <t>David fernando bohorquez</t>
  </si>
  <si>
    <t>se remite respuesta de fondo al peticionario indicando que no es competencia d esta entidad realziar lo impetrado</t>
  </si>
  <si>
    <t>solicitud de formato de certificacion de tiempos laborados</t>
  </si>
  <si>
    <t>Ministerio de Hacienda</t>
  </si>
  <si>
    <t>se da respuesta de fondo indicando que no es posible dar tramite a la misma dado que no es competencia la expedicion del formato cetil.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</si>
</sst>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/mm/yyyy;@"/>
    <numFmt numFmtId="165" formatCode="yyyy\-mm\-dd;@"/>
    <numFmt numFmtId="166" formatCode="dd/mm/yy;@"/>
    <numFmt numFmtId="167" formatCode="d/mm/yyyy;@"/>
    <numFmt numFmtId="168" formatCode="yyyy/mm/dd;@"/>
  </numFmts>
  <fonts count="4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2"/>
      <color indexed="17"/>
      <name val="Arial"/>
      <family val="2"/>
    </font>
    <font>
      <b/>
      <sz val="10"/>
      <name val="Arial"/>
      <family val="2"/>
    </font>
    <font>
      <b/>
      <sz val="12"/>
      <color indexed="17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2" tint="-0.89999084444715716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indexed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theme="9" tint="-0.249977111117893"/>
      <name val="Arial"/>
      <family val="2"/>
    </font>
    <font>
      <sz val="12"/>
      <color theme="9" tint="-0.249977111117893"/>
      <name val="Calibri"/>
      <family val="2"/>
      <scheme val="minor"/>
    </font>
    <font>
      <sz val="12"/>
      <name val="Arial"/>
      <family val="2"/>
    </font>
    <font>
      <sz val="12"/>
      <color rgb="FF0070C0"/>
      <name val="Arial"/>
      <family val="2"/>
    </font>
    <font>
      <sz val="12"/>
      <color rgb="FFFF0000"/>
      <name val="Calibri"/>
      <family val="2"/>
      <scheme val="minor"/>
    </font>
    <font>
      <sz val="12"/>
      <color theme="0" tint="-0.499984740745262"/>
      <name val="Arial"/>
      <family val="2"/>
    </font>
    <font>
      <b/>
      <sz val="14"/>
      <color theme="1"/>
      <name val="Arial"/>
      <family val="2"/>
    </font>
    <font>
      <sz val="14"/>
      <color rgb="FFFF0000"/>
      <name val="Arial"/>
      <family val="2"/>
    </font>
    <font>
      <sz val="14"/>
      <color theme="1"/>
      <name val="Arial"/>
      <family val="2"/>
    </font>
    <font>
      <sz val="14"/>
      <color theme="9" tint="-0.249977111117893"/>
      <name val="Arial"/>
      <family val="2"/>
    </font>
    <font>
      <b/>
      <sz val="12"/>
      <color rgb="FFFF0000"/>
      <name val="Arial"/>
      <family val="2"/>
    </font>
    <font>
      <b/>
      <sz val="12"/>
      <color theme="9" tint="-0.249977111117893"/>
      <name val="Arial"/>
      <family val="2"/>
    </font>
    <font>
      <b/>
      <sz val="14"/>
      <color rgb="FFFF0000"/>
      <name val="Arial"/>
      <family val="2"/>
    </font>
    <font>
      <b/>
      <sz val="14"/>
      <color theme="9" tint="-0.249977111117893"/>
      <name val="Arial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b/>
      <sz val="14"/>
      <color indexed="81"/>
      <name val="Tahoma"/>
      <family val="2"/>
    </font>
    <font>
      <sz val="14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8"/>
      </left>
      <right/>
      <top/>
      <bottom/>
      <diagonal/>
    </border>
    <border>
      <left/>
      <right style="medium">
        <color indexed="18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rgb="FF00B050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22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1" xfId="0" applyBorder="1"/>
    <xf numFmtId="0" fontId="0" fillId="0" borderId="7" xfId="0" applyBorder="1"/>
    <xf numFmtId="0" fontId="1" fillId="0" borderId="11" xfId="0" applyFont="1" applyBorder="1" applyAlignment="1">
      <alignment horizontal="center" vertical="center" wrapText="1"/>
    </xf>
    <xf numFmtId="0" fontId="0" fillId="2" borderId="14" xfId="0" applyFill="1" applyBorder="1" applyAlignment="1">
      <alignment wrapText="1"/>
    </xf>
    <xf numFmtId="0" fontId="5" fillId="2" borderId="0" xfId="0" applyFont="1" applyFill="1" applyAlignment="1">
      <alignment horizontal="right" wrapText="1"/>
    </xf>
    <xf numFmtId="0" fontId="6" fillId="2" borderId="0" xfId="0" applyFont="1" applyFill="1"/>
    <xf numFmtId="0" fontId="0" fillId="2" borderId="0" xfId="0" applyFill="1" applyAlignment="1">
      <alignment wrapText="1"/>
    </xf>
    <xf numFmtId="0" fontId="7" fillId="2" borderId="11" xfId="0" applyFont="1" applyFill="1" applyBorder="1" applyAlignment="1">
      <alignment horizont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0" xfId="0" applyFill="1"/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9" fillId="2" borderId="0" xfId="0" quotePrefix="1" applyFont="1" applyFill="1" applyAlignment="1">
      <alignment horizontal="center" vertical="center" wrapText="1"/>
    </xf>
    <xf numFmtId="0" fontId="10" fillId="2" borderId="14" xfId="0" applyFont="1" applyFill="1" applyBorder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right" vertical="center" wrapText="1"/>
    </xf>
    <xf numFmtId="0" fontId="10" fillId="2" borderId="0" xfId="0" applyFont="1" applyFill="1" applyAlignment="1">
      <alignment horizontal="center" vertical="center" wrapText="1"/>
    </xf>
    <xf numFmtId="1" fontId="10" fillId="2" borderId="0" xfId="0" applyNumberFormat="1" applyFont="1" applyFill="1" applyAlignment="1">
      <alignment horizontal="left" vertical="center" wrapText="1"/>
    </xf>
    <xf numFmtId="1" fontId="11" fillId="2" borderId="15" xfId="0" applyNumberFormat="1" applyFont="1" applyFill="1" applyBorder="1" applyAlignment="1">
      <alignment horizontal="left" vertical="center" wrapText="1"/>
    </xf>
    <xf numFmtId="0" fontId="12" fillId="2" borderId="0" xfId="0" applyFont="1" applyFill="1" applyAlignment="1">
      <alignment vertical="center" wrapText="1"/>
    </xf>
    <xf numFmtId="0" fontId="11" fillId="2" borderId="15" xfId="0" applyFont="1" applyFill="1" applyBorder="1" applyAlignment="1">
      <alignment vertical="center" wrapText="1"/>
    </xf>
    <xf numFmtId="10" fontId="10" fillId="2" borderId="0" xfId="0" applyNumberFormat="1" applyFont="1" applyFill="1" applyAlignment="1">
      <alignment horizontal="right" vertical="center" wrapText="1"/>
    </xf>
    <xf numFmtId="10" fontId="10" fillId="2" borderId="0" xfId="0" applyNumberFormat="1" applyFont="1" applyFill="1" applyAlignment="1">
      <alignment horizontal="left" wrapText="1"/>
    </xf>
    <xf numFmtId="10" fontId="10" fillId="2" borderId="0" xfId="0" applyNumberFormat="1" applyFont="1" applyFill="1" applyAlignment="1">
      <alignment horizontal="left" vertical="center"/>
    </xf>
    <xf numFmtId="10" fontId="12" fillId="2" borderId="0" xfId="0" applyNumberFormat="1" applyFont="1" applyFill="1" applyAlignment="1">
      <alignment horizontal="left" vertical="center" wrapText="1"/>
    </xf>
    <xf numFmtId="10" fontId="12" fillId="2" borderId="15" xfId="0" applyNumberFormat="1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wrapText="1"/>
    </xf>
    <xf numFmtId="0" fontId="10" fillId="2" borderId="11" xfId="0" applyFont="1" applyFill="1" applyBorder="1" applyAlignment="1">
      <alignment horizontal="right" wrapText="1"/>
    </xf>
    <xf numFmtId="9" fontId="6" fillId="2" borderId="11" xfId="0" applyNumberFormat="1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 wrapText="1"/>
    </xf>
    <xf numFmtId="0" fontId="12" fillId="2" borderId="0" xfId="0" applyFont="1" applyFill="1" applyAlignment="1">
      <alignment wrapText="1"/>
    </xf>
    <xf numFmtId="0" fontId="12" fillId="2" borderId="15" xfId="0" applyFont="1" applyFill="1" applyBorder="1" applyAlignment="1">
      <alignment wrapText="1"/>
    </xf>
    <xf numFmtId="0" fontId="13" fillId="2" borderId="11" xfId="0" applyFont="1" applyFill="1" applyBorder="1" applyAlignment="1">
      <alignment horizontal="center" wrapText="1"/>
    </xf>
    <xf numFmtId="0" fontId="12" fillId="2" borderId="15" xfId="0" applyFont="1" applyFill="1" applyBorder="1" applyAlignment="1">
      <alignment horizontal="center" vertical="center" wrapText="1"/>
    </xf>
    <xf numFmtId="0" fontId="10" fillId="2" borderId="0" xfId="0" applyFont="1" applyFill="1"/>
    <xf numFmtId="9" fontId="14" fillId="2" borderId="11" xfId="0" applyNumberFormat="1" applyFont="1" applyFill="1" applyBorder="1" applyAlignment="1">
      <alignment horizontal="center" wrapText="1"/>
    </xf>
    <xf numFmtId="0" fontId="14" fillId="2" borderId="0" xfId="0" applyFont="1" applyFill="1"/>
    <xf numFmtId="0" fontId="10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/>
    </xf>
    <xf numFmtId="0" fontId="8" fillId="2" borderId="0" xfId="0" applyFont="1" applyFill="1"/>
    <xf numFmtId="0" fontId="14" fillId="2" borderId="0" xfId="0" applyFont="1" applyFill="1" applyAlignment="1">
      <alignment wrapText="1"/>
    </xf>
    <xf numFmtId="0" fontId="9" fillId="2" borderId="0" xfId="0" applyFont="1" applyFill="1" applyAlignment="1">
      <alignment horizontal="left" vertical="center" wrapText="1"/>
    </xf>
    <xf numFmtId="0" fontId="15" fillId="3" borderId="0" xfId="0" applyFont="1" applyFill="1"/>
    <xf numFmtId="0" fontId="15" fillId="3" borderId="0" xfId="0" applyFont="1" applyFill="1" applyAlignment="1">
      <alignment vertical="top"/>
    </xf>
    <xf numFmtId="0" fontId="15" fillId="3" borderId="6" xfId="0" applyFont="1" applyFill="1" applyBorder="1" applyAlignment="1">
      <alignment horizontal="center" vertical="top"/>
    </xf>
    <xf numFmtId="0" fontId="15" fillId="3" borderId="16" xfId="0" applyFont="1" applyFill="1" applyBorder="1" applyAlignment="1">
      <alignment vertical="top"/>
    </xf>
    <xf numFmtId="0" fontId="15" fillId="3" borderId="17" xfId="0" applyFont="1" applyFill="1" applyBorder="1" applyAlignment="1">
      <alignment vertical="top"/>
    </xf>
    <xf numFmtId="0" fontId="16" fillId="3" borderId="17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top"/>
    </xf>
    <xf numFmtId="167" fontId="17" fillId="3" borderId="18" xfId="0" applyNumberFormat="1" applyFont="1" applyFill="1" applyBorder="1" applyAlignment="1">
      <alignment horizontal="center" vertical="top"/>
    </xf>
    <xf numFmtId="0" fontId="15" fillId="3" borderId="19" xfId="0" applyFont="1" applyFill="1" applyBorder="1" applyAlignment="1">
      <alignment vertical="top"/>
    </xf>
    <xf numFmtId="0" fontId="15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top"/>
    </xf>
    <xf numFmtId="167" fontId="17" fillId="3" borderId="6" xfId="0" applyNumberFormat="1" applyFont="1" applyFill="1" applyBorder="1" applyAlignment="1">
      <alignment horizontal="center" vertical="top"/>
    </xf>
    <xf numFmtId="0" fontId="15" fillId="3" borderId="20" xfId="0" applyFont="1" applyFill="1" applyBorder="1" applyAlignment="1">
      <alignment vertical="top"/>
    </xf>
    <xf numFmtId="0" fontId="15" fillId="3" borderId="21" xfId="0" applyFont="1" applyFill="1" applyBorder="1" applyAlignment="1">
      <alignment vertical="top"/>
    </xf>
    <xf numFmtId="0" fontId="17" fillId="3" borderId="21" xfId="0" applyFont="1" applyFill="1" applyBorder="1" applyAlignment="1">
      <alignment vertical="center"/>
    </xf>
    <xf numFmtId="0" fontId="17" fillId="3" borderId="21" xfId="0" applyFont="1" applyFill="1" applyBorder="1" applyAlignment="1">
      <alignment vertical="top"/>
    </xf>
    <xf numFmtId="167" fontId="17" fillId="3" borderId="22" xfId="0" applyNumberFormat="1" applyFont="1" applyFill="1" applyBorder="1" applyAlignment="1">
      <alignment horizontal="center" vertical="top"/>
    </xf>
    <xf numFmtId="0" fontId="15" fillId="3" borderId="0" xfId="0" applyFont="1" applyFill="1" applyAlignment="1">
      <alignment wrapText="1"/>
    </xf>
    <xf numFmtId="0" fontId="16" fillId="3" borderId="0" xfId="0" applyFont="1" applyFill="1" applyAlignment="1">
      <alignment horizontal="center" wrapText="1"/>
    </xf>
    <xf numFmtId="0" fontId="18" fillId="4" borderId="11" xfId="0" applyFont="1" applyFill="1" applyBorder="1" applyAlignment="1">
      <alignment horizontal="center" vertical="top" wrapText="1"/>
    </xf>
    <xf numFmtId="0" fontId="19" fillId="3" borderId="23" xfId="0" applyFont="1" applyFill="1" applyBorder="1" applyAlignment="1">
      <alignment vertical="top" wrapText="1"/>
    </xf>
    <xf numFmtId="0" fontId="20" fillId="5" borderId="23" xfId="0" applyFont="1" applyFill="1" applyBorder="1" applyAlignment="1">
      <alignment wrapText="1"/>
    </xf>
    <xf numFmtId="15" fontId="19" fillId="3" borderId="23" xfId="0" applyNumberFormat="1" applyFont="1" applyFill="1" applyBorder="1" applyAlignment="1">
      <alignment vertical="top" wrapText="1"/>
    </xf>
    <xf numFmtId="0" fontId="19" fillId="3" borderId="23" xfId="0" applyFont="1" applyFill="1" applyBorder="1" applyAlignment="1">
      <alignment wrapText="1"/>
    </xf>
    <xf numFmtId="15" fontId="19" fillId="3" borderId="23" xfId="0" applyNumberFormat="1" applyFont="1" applyFill="1" applyBorder="1" applyAlignment="1">
      <alignment horizontal="right" vertical="top" wrapText="1"/>
    </xf>
    <xf numFmtId="15" fontId="22" fillId="2" borderId="23" xfId="0" applyNumberFormat="1" applyFont="1" applyFill="1" applyBorder="1" applyAlignment="1">
      <alignment vertical="top" wrapText="1"/>
    </xf>
    <xf numFmtId="0" fontId="22" fillId="2" borderId="23" xfId="0" applyFont="1" applyFill="1" applyBorder="1" applyAlignment="1">
      <alignment vertical="center" wrapText="1"/>
    </xf>
    <xf numFmtId="0" fontId="22" fillId="2" borderId="23" xfId="0" applyFont="1" applyFill="1" applyBorder="1" applyAlignment="1">
      <alignment wrapText="1"/>
    </xf>
    <xf numFmtId="15" fontId="22" fillId="3" borderId="23" xfId="1" applyNumberFormat="1" applyFont="1" applyFill="1" applyBorder="1" applyAlignment="1">
      <alignment wrapText="1"/>
    </xf>
    <xf numFmtId="0" fontId="22" fillId="3" borderId="23" xfId="1" applyFont="1" applyFill="1" applyBorder="1" applyAlignment="1">
      <alignment wrapText="1"/>
    </xf>
    <xf numFmtId="16" fontId="15" fillId="3" borderId="11" xfId="0" applyNumberFormat="1" applyFont="1" applyFill="1" applyBorder="1" applyAlignment="1">
      <alignment vertical="top" wrapText="1"/>
    </xf>
    <xf numFmtId="0" fontId="19" fillId="3" borderId="11" xfId="0" applyFont="1" applyFill="1" applyBorder="1" applyAlignment="1">
      <alignment vertical="top" wrapText="1"/>
    </xf>
    <xf numFmtId="0" fontId="19" fillId="3" borderId="11" xfId="0" applyFont="1" applyFill="1" applyBorder="1" applyAlignment="1">
      <alignment wrapText="1"/>
    </xf>
    <xf numFmtId="0" fontId="19" fillId="3" borderId="0" xfId="0" applyFont="1" applyFill="1" applyAlignment="1">
      <alignment vertical="top" wrapText="1"/>
    </xf>
    <xf numFmtId="0" fontId="19" fillId="3" borderId="0" xfId="0" applyFont="1" applyFill="1" applyAlignment="1">
      <alignment wrapText="1"/>
    </xf>
    <xf numFmtId="0" fontId="15" fillId="3" borderId="0" xfId="0" applyFont="1" applyFill="1" applyAlignment="1">
      <alignment vertical="top" wrapText="1"/>
    </xf>
    <xf numFmtId="0" fontId="19" fillId="3" borderId="24" xfId="0" applyFont="1" applyFill="1" applyBorder="1" applyAlignment="1">
      <alignment vertical="top" wrapText="1"/>
    </xf>
    <xf numFmtId="0" fontId="20" fillId="5" borderId="24" xfId="0" applyFont="1" applyFill="1" applyBorder="1" applyAlignment="1">
      <alignment wrapText="1"/>
    </xf>
    <xf numFmtId="0" fontId="23" fillId="3" borderId="24" xfId="0" applyFont="1" applyFill="1" applyBorder="1" applyAlignment="1">
      <alignment vertical="top" wrapText="1"/>
    </xf>
    <xf numFmtId="0" fontId="19" fillId="3" borderId="23" xfId="0" applyFont="1" applyFill="1" applyBorder="1" applyAlignment="1">
      <alignment vertical="center" wrapText="1"/>
    </xf>
    <xf numFmtId="0" fontId="21" fillId="3" borderId="23" xfId="0" applyFont="1" applyFill="1" applyBorder="1" applyAlignment="1">
      <alignment vertical="center" wrapText="1"/>
    </xf>
    <xf numFmtId="0" fontId="19" fillId="3" borderId="25" xfId="0" applyFont="1" applyFill="1" applyBorder="1" applyAlignment="1">
      <alignment vertical="top" wrapText="1"/>
    </xf>
    <xf numFmtId="0" fontId="19" fillId="3" borderId="25" xfId="0" applyFont="1" applyFill="1" applyBorder="1" applyAlignment="1">
      <alignment wrapText="1"/>
    </xf>
    <xf numFmtId="0" fontId="19" fillId="3" borderId="0" xfId="0" applyFont="1" applyFill="1" applyAlignment="1">
      <alignment vertical="top"/>
    </xf>
    <xf numFmtId="0" fontId="19" fillId="3" borderId="0" xfId="0" applyFont="1" applyFill="1"/>
    <xf numFmtId="0" fontId="19" fillId="3" borderId="0" xfId="0" applyFont="1" applyFill="1" applyAlignment="1">
      <alignment horizontal="center" vertical="top"/>
    </xf>
    <xf numFmtId="0" fontId="24" fillId="3" borderId="0" xfId="0" applyFont="1" applyFill="1"/>
    <xf numFmtId="0" fontId="19" fillId="3" borderId="0" xfId="0" applyFont="1" applyFill="1" applyAlignment="1">
      <alignment horizontal="right" vertical="top"/>
    </xf>
    <xf numFmtId="0" fontId="15" fillId="3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top" wrapText="1"/>
    </xf>
    <xf numFmtId="0" fontId="25" fillId="2" borderId="6" xfId="0" applyFont="1" applyFill="1" applyBorder="1" applyAlignment="1">
      <alignment horizontal="center" vertical="top" wrapText="1"/>
    </xf>
    <xf numFmtId="0" fontId="25" fillId="2" borderId="9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165" fontId="25" fillId="2" borderId="11" xfId="0" applyNumberFormat="1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7" fillId="0" borderId="11" xfId="0" applyFont="1" applyBorder="1"/>
    <xf numFmtId="165" fontId="28" fillId="2" borderId="11" xfId="0" applyNumberFormat="1" applyFont="1" applyFill="1" applyBorder="1" applyAlignment="1">
      <alignment horizontal="center" vertical="center" wrapText="1"/>
    </xf>
    <xf numFmtId="165" fontId="28" fillId="0" borderId="11" xfId="0" applyNumberFormat="1" applyFont="1" applyBorder="1" applyAlignment="1">
      <alignment horizontal="center" vertical="center" wrapText="1"/>
    </xf>
    <xf numFmtId="165" fontId="29" fillId="2" borderId="11" xfId="0" applyNumberFormat="1" applyFont="1" applyFill="1" applyBorder="1" applyAlignment="1">
      <alignment horizontal="center" vertical="center" wrapText="1"/>
    </xf>
    <xf numFmtId="0" fontId="30" fillId="0" borderId="0" xfId="0" applyFont="1"/>
    <xf numFmtId="0" fontId="31" fillId="2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25" fillId="0" borderId="0" xfId="0" applyFont="1"/>
    <xf numFmtId="165" fontId="32" fillId="0" borderId="11" xfId="0" applyNumberFormat="1" applyFont="1" applyBorder="1" applyAlignment="1">
      <alignment horizontal="center" vertical="center" wrapText="1"/>
    </xf>
    <xf numFmtId="0" fontId="27" fillId="0" borderId="0" xfId="0" applyFont="1"/>
    <xf numFmtId="165" fontId="32" fillId="2" borderId="11" xfId="0" applyNumberFormat="1" applyFont="1" applyFill="1" applyBorder="1" applyAlignment="1">
      <alignment horizontal="center" vertical="center" wrapText="1"/>
    </xf>
    <xf numFmtId="0" fontId="33" fillId="0" borderId="0" xfId="0" applyFont="1"/>
    <xf numFmtId="0" fontId="34" fillId="2" borderId="2" xfId="0" applyFont="1" applyFill="1" applyBorder="1" applyAlignment="1">
      <alignment horizontal="center" vertical="center" wrapText="1"/>
    </xf>
    <xf numFmtId="0" fontId="31" fillId="2" borderId="11" xfId="0" quotePrefix="1" applyFont="1" applyFill="1" applyBorder="1" applyAlignment="1">
      <alignment horizontal="center" vertical="center" wrapText="1"/>
    </xf>
    <xf numFmtId="1" fontId="31" fillId="0" borderId="11" xfId="0" applyNumberFormat="1" applyFont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168" fontId="32" fillId="0" borderId="11" xfId="0" applyNumberFormat="1" applyFont="1" applyBorder="1" applyAlignment="1">
      <alignment horizontal="center" vertical="center" wrapText="1"/>
    </xf>
    <xf numFmtId="2" fontId="31" fillId="0" borderId="11" xfId="0" applyNumberFormat="1" applyFont="1" applyBorder="1" applyAlignment="1">
      <alignment horizontal="center" vertical="center" wrapText="1"/>
    </xf>
    <xf numFmtId="2" fontId="29" fillId="2" borderId="11" xfId="0" applyNumberFormat="1" applyFont="1" applyFill="1" applyBorder="1" applyAlignment="1">
      <alignment horizontal="center" vertical="center" wrapText="1"/>
    </xf>
    <xf numFmtId="2" fontId="0" fillId="0" borderId="11" xfId="0" applyNumberFormat="1" applyBorder="1"/>
    <xf numFmtId="2" fontId="1" fillId="0" borderId="11" xfId="0" applyNumberFormat="1" applyFont="1" applyBorder="1" applyAlignment="1">
      <alignment horizontal="center" vertical="center"/>
    </xf>
    <xf numFmtId="0" fontId="25" fillId="0" borderId="11" xfId="0" applyFont="1" applyBorder="1"/>
    <xf numFmtId="0" fontId="35" fillId="2" borderId="11" xfId="0" applyFont="1" applyFill="1" applyBorder="1" applyAlignment="1">
      <alignment vertical="top" wrapText="1"/>
    </xf>
    <xf numFmtId="0" fontId="35" fillId="2" borderId="7" xfId="0" applyFont="1" applyFill="1" applyBorder="1" applyAlignment="1">
      <alignment horizontal="left" vertical="top" wrapText="1"/>
    </xf>
    <xf numFmtId="164" fontId="37" fillId="2" borderId="7" xfId="0" applyNumberFormat="1" applyFont="1" applyFill="1" applyBorder="1" applyAlignment="1">
      <alignment horizontal="center" vertical="top" wrapText="1"/>
    </xf>
    <xf numFmtId="0" fontId="37" fillId="2" borderId="7" xfId="0" applyFont="1" applyFill="1" applyBorder="1" applyAlignment="1">
      <alignment horizontal="center" vertical="center" wrapText="1"/>
    </xf>
    <xf numFmtId="164" fontId="37" fillId="2" borderId="7" xfId="0" applyNumberFormat="1" applyFont="1" applyFill="1" applyBorder="1" applyAlignment="1">
      <alignment horizontal="center" vertical="center" wrapText="1"/>
    </xf>
    <xf numFmtId="165" fontId="37" fillId="0" borderId="7" xfId="0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2" borderId="11" xfId="0" applyFont="1" applyFill="1" applyBorder="1" applyAlignment="1">
      <alignment horizontal="center" vertical="center" wrapText="1"/>
    </xf>
    <xf numFmtId="165" fontId="36" fillId="0" borderId="7" xfId="0" applyNumberFormat="1" applyFont="1" applyBorder="1" applyAlignment="1">
      <alignment horizontal="center" vertical="center" wrapText="1"/>
    </xf>
    <xf numFmtId="166" fontId="37" fillId="0" borderId="7" xfId="0" applyNumberFormat="1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165" fontId="37" fillId="0" borderId="11" xfId="0" applyNumberFormat="1" applyFont="1" applyBorder="1" applyAlignment="1">
      <alignment horizontal="center" vertical="center" wrapText="1"/>
    </xf>
    <xf numFmtId="165" fontId="36" fillId="0" borderId="11" xfId="0" applyNumberFormat="1" applyFont="1" applyBorder="1" applyAlignment="1">
      <alignment horizontal="center" vertical="center" wrapText="1"/>
    </xf>
    <xf numFmtId="165" fontId="38" fillId="0" borderId="11" xfId="0" applyNumberFormat="1" applyFont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9" fillId="2" borderId="9" xfId="0" applyFont="1" applyFill="1" applyBorder="1" applyAlignment="1">
      <alignment horizontal="center" vertical="center" wrapText="1"/>
    </xf>
    <xf numFmtId="0" fontId="36" fillId="2" borderId="7" xfId="0" applyFont="1" applyFill="1" applyBorder="1" applyAlignment="1">
      <alignment horizontal="center" vertical="center" wrapText="1"/>
    </xf>
    <xf numFmtId="164" fontId="36" fillId="2" borderId="7" xfId="0" applyNumberFormat="1" applyFont="1" applyFill="1" applyBorder="1" applyAlignment="1">
      <alignment horizontal="center" vertical="top" wrapText="1"/>
    </xf>
    <xf numFmtId="164" fontId="36" fillId="2" borderId="7" xfId="0" applyNumberFormat="1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40" fillId="2" borderId="7" xfId="0" applyFont="1" applyFill="1" applyBorder="1" applyAlignment="1">
      <alignment horizontal="center" vertical="top" wrapText="1"/>
    </xf>
    <xf numFmtId="165" fontId="38" fillId="0" borderId="7" xfId="0" applyNumberFormat="1" applyFont="1" applyBorder="1" applyAlignment="1">
      <alignment horizontal="center" vertical="center" wrapText="1"/>
    </xf>
    <xf numFmtId="0" fontId="38" fillId="2" borderId="7" xfId="0" applyFont="1" applyFill="1" applyBorder="1" applyAlignment="1">
      <alignment horizontal="center" vertical="center" wrapText="1"/>
    </xf>
    <xf numFmtId="0" fontId="41" fillId="2" borderId="11" xfId="0" applyFont="1" applyFill="1" applyBorder="1" applyAlignment="1">
      <alignment vertical="top" wrapText="1"/>
    </xf>
    <xf numFmtId="0" fontId="42" fillId="2" borderId="11" xfId="0" applyFont="1" applyFill="1" applyBorder="1" applyAlignment="1">
      <alignment vertical="top" wrapText="1"/>
    </xf>
    <xf numFmtId="14" fontId="37" fillId="0" borderId="11" xfId="0" applyNumberFormat="1" applyFont="1" applyBorder="1" applyAlignment="1">
      <alignment horizontal="center" vertical="center" wrapText="1"/>
    </xf>
    <xf numFmtId="0" fontId="19" fillId="3" borderId="26" xfId="0" applyFont="1" applyFill="1" applyBorder="1" applyAlignment="1">
      <alignment vertical="top" wrapText="1"/>
    </xf>
    <xf numFmtId="0" fontId="19" fillId="3" borderId="26" xfId="0" applyFont="1" applyFill="1" applyBorder="1" applyAlignment="1">
      <alignment wrapText="1"/>
    </xf>
    <xf numFmtId="0" fontId="19" fillId="3" borderId="27" xfId="0" applyFont="1" applyFill="1" applyBorder="1" applyAlignment="1">
      <alignment wrapText="1"/>
    </xf>
    <xf numFmtId="0" fontId="37" fillId="0" borderId="28" xfId="0" applyFont="1" applyBorder="1" applyAlignment="1">
      <alignment horizontal="center" vertical="center" wrapText="1"/>
    </xf>
    <xf numFmtId="165" fontId="37" fillId="0" borderId="28" xfId="0" applyNumberFormat="1" applyFont="1" applyBorder="1" applyAlignment="1">
      <alignment horizontal="center" vertical="center" wrapText="1"/>
    </xf>
    <xf numFmtId="0" fontId="37" fillId="2" borderId="28" xfId="0" applyFont="1" applyFill="1" applyBorder="1" applyAlignment="1">
      <alignment horizontal="center" vertical="center" wrapText="1"/>
    </xf>
    <xf numFmtId="165" fontId="36" fillId="0" borderId="28" xfId="0" applyNumberFormat="1" applyFont="1" applyBorder="1" applyAlignment="1">
      <alignment horizontal="center" vertical="center" wrapText="1"/>
    </xf>
    <xf numFmtId="166" fontId="37" fillId="0" borderId="28" xfId="0" applyNumberFormat="1" applyFont="1" applyBorder="1" applyAlignment="1">
      <alignment horizontal="center" vertical="center" wrapText="1"/>
    </xf>
    <xf numFmtId="165" fontId="38" fillId="0" borderId="28" xfId="0" applyNumberFormat="1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0" fillId="0" borderId="28" xfId="0" applyBorder="1"/>
    <xf numFmtId="0" fontId="37" fillId="2" borderId="7" xfId="0" applyFont="1" applyFill="1" applyBorder="1" applyAlignment="1">
      <alignment horizontal="center" vertical="center" wrapText="1"/>
    </xf>
    <xf numFmtId="0" fontId="37" fillId="2" borderId="11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top" wrapText="1"/>
    </xf>
    <xf numFmtId="0" fontId="25" fillId="2" borderId="3" xfId="0" applyFont="1" applyFill="1" applyBorder="1" applyAlignment="1">
      <alignment horizontal="center" vertical="top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top" wrapText="1"/>
    </xf>
    <xf numFmtId="0" fontId="35" fillId="2" borderId="13" xfId="0" applyFont="1" applyFill="1" applyBorder="1" applyAlignment="1">
      <alignment horizontal="center" vertical="top" wrapText="1"/>
    </xf>
    <xf numFmtId="0" fontId="35" fillId="2" borderId="7" xfId="0" applyFont="1" applyFill="1" applyBorder="1" applyAlignment="1">
      <alignment horizontal="center" vertical="center" wrapText="1"/>
    </xf>
    <xf numFmtId="0" fontId="37" fillId="2" borderId="7" xfId="0" applyFont="1" applyFill="1" applyBorder="1" applyAlignment="1">
      <alignment horizontal="center" vertical="center" wrapText="1"/>
    </xf>
    <xf numFmtId="0" fontId="37" fillId="2" borderId="11" xfId="0" applyFont="1" applyFill="1" applyBorder="1" applyAlignment="1">
      <alignment horizontal="center" vertical="center" wrapText="1"/>
    </xf>
    <xf numFmtId="0" fontId="38" fillId="2" borderId="7" xfId="0" applyFont="1" applyFill="1" applyBorder="1" applyAlignment="1">
      <alignment horizontal="center" vertical="center" wrapText="1"/>
    </xf>
    <xf numFmtId="0" fontId="38" fillId="2" borderId="11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10" fillId="2" borderId="14" xfId="0" applyFont="1" applyFill="1" applyBorder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0" fillId="2" borderId="0" xfId="0" applyFill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Indicador Diligencia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'Indicadores 2022'!$B$72:$B$77</c:f>
              <c:strCache>
                <c:ptCount val="6"/>
                <c:pt idx="0">
                  <c:v>Enero - Febrero</c:v>
                </c:pt>
                <c:pt idx="1">
                  <c:v>Marzo - Abril</c:v>
                </c:pt>
                <c:pt idx="2">
                  <c:v>Mayo - Junio</c:v>
                </c:pt>
                <c:pt idx="3">
                  <c:v>Julio - Agosto</c:v>
                </c:pt>
                <c:pt idx="4">
                  <c:v>Septiembre - Octubre</c:v>
                </c:pt>
                <c:pt idx="5">
                  <c:v>Noviembre - Diciembre</c:v>
                </c:pt>
              </c:strCache>
            </c:strRef>
          </c:cat>
          <c:val>
            <c:numRef>
              <c:f>'Indicadores 2022'!$C$72:$C$77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CE-470D-A191-DE46A4B08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6385680"/>
        <c:axId val="416384896"/>
      </c:barChart>
      <c:catAx>
        <c:axId val="41638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6384896"/>
        <c:crosses val="autoZero"/>
        <c:auto val="1"/>
        <c:lblAlgn val="ctr"/>
        <c:lblOffset val="100"/>
        <c:noMultiLvlLbl val="0"/>
      </c:catAx>
      <c:valAx>
        <c:axId val="41638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6385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Indicador</a:t>
            </a:r>
            <a:r>
              <a:rPr lang="es-CO" baseline="0"/>
              <a:t> Atención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'Indicadores 2022'!$B$16:$B$21</c:f>
              <c:strCache>
                <c:ptCount val="6"/>
                <c:pt idx="0">
                  <c:v>Enero - Febrero</c:v>
                </c:pt>
                <c:pt idx="1">
                  <c:v>Marzo - Abril </c:v>
                </c:pt>
                <c:pt idx="2">
                  <c:v>Mayo - Junio</c:v>
                </c:pt>
                <c:pt idx="3">
                  <c:v>Julio - Agosto</c:v>
                </c:pt>
                <c:pt idx="4">
                  <c:v>Septiembre - Octubre</c:v>
                </c:pt>
                <c:pt idx="5">
                  <c:v>Noviembre - Diciembre</c:v>
                </c:pt>
              </c:strCache>
            </c:strRef>
          </c:cat>
          <c:val>
            <c:numRef>
              <c:f>'Indicadores 2022'!$C$16:$C$21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C1-469C-83C1-3316AF91F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940832"/>
        <c:axId val="184938480"/>
      </c:barChart>
      <c:catAx>
        <c:axId val="184940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938480"/>
        <c:crosses val="autoZero"/>
        <c:auto val="1"/>
        <c:lblAlgn val="ctr"/>
        <c:lblOffset val="100"/>
        <c:noMultiLvlLbl val="0"/>
      </c:catAx>
      <c:valAx>
        <c:axId val="18493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940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Efectividad Actividades de Promoción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'Indicadores 2022'!$B$122:$B$123</c:f>
              <c:strCache>
                <c:ptCount val="2"/>
                <c:pt idx="0">
                  <c:v>Primer Semestre</c:v>
                </c:pt>
                <c:pt idx="1">
                  <c:v>Segundo Semestre</c:v>
                </c:pt>
              </c:strCache>
            </c:strRef>
          </c:cat>
          <c:val>
            <c:numRef>
              <c:f>'Indicadores 2022'!$C$122:$C$123</c:f>
              <c:numCache>
                <c:formatCode>0%</c:formatCode>
                <c:ptCount val="2"/>
                <c:pt idx="0">
                  <c:v>0.18965517241379309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45-4F83-86FE-8AE657ED0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938872"/>
        <c:axId val="416413896"/>
      </c:barChart>
      <c:catAx>
        <c:axId val="184938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6413896"/>
        <c:crosses val="autoZero"/>
        <c:auto val="1"/>
        <c:lblAlgn val="ctr"/>
        <c:lblOffset val="100"/>
        <c:noMultiLvlLbl val="0"/>
      </c:catAx>
      <c:valAx>
        <c:axId val="416413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938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133350</xdr:colOff>
      <xdr:row>0</xdr:row>
      <xdr:rowOff>200025</xdr:rowOff>
    </xdr:from>
    <xdr:to>
      <xdr:col>18</xdr:col>
      <xdr:colOff>1019175</xdr:colOff>
      <xdr:row>1</xdr:row>
      <xdr:rowOff>0</xdr:rowOff>
    </xdr:to>
    <xdr:sp macro="" textlink="">
      <xdr:nvSpPr>
        <xdr:cNvPr id="6" name="Object 12" hidden="1">
          <a:extLst>
            <a:ext uri="{63B3BB69-23CF-44E3-9099-C40C66FF867C}">
              <a14:compatExt xmlns:a14="http://schemas.microsoft.com/office/drawing/2010/main" spid="_x0000_s4108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20031075" y="190500"/>
          <a:ext cx="8858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133350</xdr:colOff>
      <xdr:row>0</xdr:row>
      <xdr:rowOff>200025</xdr:rowOff>
    </xdr:from>
    <xdr:to>
      <xdr:col>18</xdr:col>
      <xdr:colOff>1019175</xdr:colOff>
      <xdr:row>1</xdr:row>
      <xdr:rowOff>0</xdr:rowOff>
    </xdr:to>
    <xdr:sp macro="" textlink="">
      <xdr:nvSpPr>
        <xdr:cNvPr id="8" name="Object 12" hidden="1">
          <a:extLst>
            <a:ext uri="{63B3BB69-23CF-44E3-9099-C40C66FF867C}">
              <a14:compatExt xmlns:a14="http://schemas.microsoft.com/office/drawing/2010/main" spid="_x0000_s4108"/>
            </a:ex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20031075" y="190500"/>
          <a:ext cx="8858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571500</xdr:colOff>
      <xdr:row>0</xdr:row>
      <xdr:rowOff>111125</xdr:rowOff>
    </xdr:from>
    <xdr:to>
      <xdr:col>1</xdr:col>
      <xdr:colOff>534002</xdr:colOff>
      <xdr:row>1</xdr:row>
      <xdr:rowOff>587374</xdr:rowOff>
    </xdr:to>
    <xdr:pic>
      <xdr:nvPicPr>
        <xdr:cNvPr id="5" name="Imagen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1125"/>
          <a:ext cx="1232502" cy="1254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396875</xdr:colOff>
      <xdr:row>0</xdr:row>
      <xdr:rowOff>212725</xdr:rowOff>
    </xdr:from>
    <xdr:to>
      <xdr:col>18</xdr:col>
      <xdr:colOff>1701800</xdr:colOff>
      <xdr:row>1</xdr:row>
      <xdr:rowOff>527050</xdr:rowOff>
    </xdr:to>
    <xdr:grpSp>
      <xdr:nvGrpSpPr>
        <xdr:cNvPr id="1072" name="Grupo 10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GrpSpPr>
          <a:grpSpLocks/>
        </xdr:cNvGrpSpPr>
      </xdr:nvGrpSpPr>
      <xdr:grpSpPr bwMode="auto">
        <a:xfrm>
          <a:off x="32414482" y="212725"/>
          <a:ext cx="1304925" cy="1089932"/>
          <a:chOff x="21756" y="0"/>
          <a:chExt cx="1562100" cy="1269252"/>
        </a:xfrm>
      </xdr:grpSpPr>
      <xdr:pic>
        <xdr:nvPicPr>
          <xdr:cNvPr id="9" name="image58.png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9503" y="0"/>
            <a:ext cx="744855" cy="10858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74" name="Cuadro de texto 3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756" y="1032604"/>
            <a:ext cx="1562100" cy="2366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ctr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rial Narrow"/>
              </a:rPr>
              <a:t> </a:t>
            </a:r>
            <a:r>
              <a:rPr lang="en-US" sz="800" b="0" i="0" u="none" strike="noStrike" baseline="0">
                <a:solidFill>
                  <a:srgbClr val="000000"/>
                </a:solidFill>
                <a:latin typeface="Arial Narrow"/>
              </a:rPr>
              <a:t>SC 4100-1</a:t>
            </a:r>
            <a:endPara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1362075</xdr:colOff>
      <xdr:row>78</xdr:row>
      <xdr:rowOff>71437</xdr:rowOff>
    </xdr:from>
    <xdr:to>
      <xdr:col>5</xdr:col>
      <xdr:colOff>295275</xdr:colOff>
      <xdr:row>92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542925</xdr:colOff>
      <xdr:row>22</xdr:row>
      <xdr:rowOff>71437</xdr:rowOff>
    </xdr:from>
    <xdr:to>
      <xdr:col>5</xdr:col>
      <xdr:colOff>476250</xdr:colOff>
      <xdr:row>36</xdr:row>
      <xdr:rowOff>147637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704850</xdr:colOff>
      <xdr:row>125</xdr:row>
      <xdr:rowOff>90487</xdr:rowOff>
    </xdr:from>
    <xdr:to>
      <xdr:col>5</xdr:col>
      <xdr:colOff>638175</xdr:colOff>
      <xdr:row>139</xdr:row>
      <xdr:rowOff>166687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1</xdr:row>
      <xdr:rowOff>38100</xdr:rowOff>
    </xdr:from>
    <xdr:to>
      <xdr:col>2</xdr:col>
      <xdr:colOff>809624</xdr:colOff>
      <xdr:row>4</xdr:row>
      <xdr:rowOff>123825</xdr:rowOff>
    </xdr:to>
    <xdr:pic>
      <xdr:nvPicPr>
        <xdr:cNvPr id="2" name="Picture 29" descr="Imagen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209550"/>
          <a:ext cx="628649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885659</xdr:colOff>
      <xdr:row>1</xdr:row>
      <xdr:rowOff>16711</xdr:rowOff>
    </xdr:from>
    <xdr:to>
      <xdr:col>6</xdr:col>
      <xdr:colOff>493965</xdr:colOff>
      <xdr:row>4</xdr:row>
      <xdr:rowOff>31248</xdr:rowOff>
    </xdr:to>
    <xdr:pic>
      <xdr:nvPicPr>
        <xdr:cNvPr id="3" name="Imagen 2" descr="ISO 9001-201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109" y="188161"/>
          <a:ext cx="494131" cy="5860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44"/>
  <sheetViews>
    <sheetView tabSelected="1" zoomScale="70" zoomScaleNormal="70" zoomScaleSheetLayoutView="59" workbookViewId="0">
      <pane xSplit="5" ySplit="4" topLeftCell="S5" activePane="bottomRight" state="frozen"/>
      <selection pane="topRight" activeCell="F1" sqref="F1"/>
      <selection pane="bottomLeft" activeCell="A5" sqref="A5"/>
      <selection pane="bottomRight" activeCell="A5" sqref="A5:AB6"/>
    </sheetView>
  </sheetViews>
  <sheetFormatPr baseColWidth="10" defaultRowHeight="15.75" x14ac:dyDescent="0.25"/>
  <cols>
    <col min="1" max="1" width="19" style="129" customWidth="1"/>
    <col min="2" max="2" width="20.42578125" style="131" customWidth="1"/>
    <col min="3" max="3" width="16.28515625" style="131" bestFit="1" customWidth="1"/>
    <col min="4" max="4" width="34.28515625" style="131" customWidth="1"/>
    <col min="5" max="5" width="51.140625" style="131" customWidth="1"/>
    <col min="6" max="6" width="27.85546875" style="131" customWidth="1"/>
    <col min="7" max="7" width="44.140625" style="131" customWidth="1"/>
    <col min="8" max="8" width="20.7109375" style="133" customWidth="1"/>
    <col min="9" max="9" width="29" style="131" customWidth="1"/>
    <col min="10" max="10" width="24.7109375" style="131" customWidth="1"/>
    <col min="11" max="11" width="22.42578125" style="126" customWidth="1"/>
    <col min="12" max="12" width="35.85546875" style="131" customWidth="1"/>
    <col min="13" max="13" width="25.140625" style="133" customWidth="1"/>
    <col min="14" max="14" width="26.85546875" style="131" customWidth="1"/>
    <col min="15" max="15" width="20.140625" style="126" customWidth="1"/>
    <col min="16" max="16" width="18.140625" style="133" customWidth="1"/>
    <col min="17" max="17" width="18.7109375" style="131" customWidth="1"/>
    <col min="18" max="18" width="24.85546875" style="131" customWidth="1"/>
    <col min="19" max="19" width="28.85546875" style="126" customWidth="1"/>
    <col min="20" max="20" width="28.85546875" style="131" customWidth="1"/>
    <col min="21" max="21" width="28.85546875" customWidth="1"/>
    <col min="22" max="28" width="11.42578125" style="112" customWidth="1"/>
    <col min="29" max="30" width="11.42578125" customWidth="1"/>
  </cols>
  <sheetData>
    <row r="1" spans="1:28" ht="61.5" customHeight="1" x14ac:dyDescent="0.25">
      <c r="A1" s="188"/>
      <c r="B1" s="189"/>
      <c r="C1" s="190" t="s">
        <v>0</v>
      </c>
      <c r="D1" s="192" t="s">
        <v>1</v>
      </c>
      <c r="E1" s="193"/>
      <c r="F1" s="193"/>
      <c r="G1" s="193"/>
      <c r="H1" s="193"/>
      <c r="I1" s="193"/>
      <c r="J1" s="193"/>
      <c r="K1" s="193"/>
      <c r="L1" s="193"/>
      <c r="M1" s="193"/>
      <c r="N1" s="194"/>
      <c r="O1" s="198" t="s">
        <v>2</v>
      </c>
      <c r="P1" s="160"/>
      <c r="Q1" s="115"/>
      <c r="R1" s="115"/>
      <c r="S1" s="165"/>
      <c r="T1" s="134"/>
      <c r="U1" s="2"/>
      <c r="V1" s="1"/>
      <c r="W1" s="1"/>
      <c r="X1" s="1"/>
      <c r="Y1" s="1"/>
      <c r="Z1" s="1"/>
      <c r="AA1" s="1"/>
      <c r="AB1" s="199"/>
    </row>
    <row r="2" spans="1:28" ht="50.25" customHeight="1" x14ac:dyDescent="0.25">
      <c r="A2" s="116"/>
      <c r="B2" s="117"/>
      <c r="C2" s="191"/>
      <c r="D2" s="195"/>
      <c r="E2" s="196"/>
      <c r="F2" s="196"/>
      <c r="G2" s="196"/>
      <c r="H2" s="196"/>
      <c r="I2" s="196"/>
      <c r="J2" s="196"/>
      <c r="K2" s="196"/>
      <c r="L2" s="196"/>
      <c r="M2" s="196"/>
      <c r="N2" s="197"/>
      <c r="O2" s="191"/>
      <c r="P2" s="161"/>
      <c r="Q2" s="158"/>
      <c r="R2" s="118"/>
      <c r="S2" s="166"/>
      <c r="T2" s="118"/>
      <c r="U2" s="3"/>
      <c r="V2" s="109"/>
      <c r="W2" s="109"/>
      <c r="X2" s="109"/>
      <c r="Y2" s="109"/>
      <c r="Z2" s="109"/>
      <c r="AA2" s="109"/>
      <c r="AB2" s="200"/>
    </row>
    <row r="3" spans="1:28" ht="18" x14ac:dyDescent="0.25">
      <c r="A3" s="201" t="s">
        <v>3</v>
      </c>
      <c r="B3" s="202"/>
      <c r="C3" s="144"/>
      <c r="D3" s="144"/>
      <c r="E3" s="145"/>
      <c r="F3" s="145"/>
      <c r="G3" s="145"/>
      <c r="H3" s="163"/>
      <c r="I3" s="146"/>
      <c r="J3" s="159" t="s">
        <v>4</v>
      </c>
      <c r="K3" s="170"/>
      <c r="L3" s="144"/>
      <c r="M3" s="169"/>
      <c r="N3" s="144"/>
      <c r="O3" s="203" t="s">
        <v>5</v>
      </c>
      <c r="P3" s="203"/>
      <c r="Q3" s="203"/>
      <c r="R3" s="204" t="s">
        <v>6</v>
      </c>
      <c r="S3" s="206" t="s">
        <v>7</v>
      </c>
      <c r="T3" s="208" t="s">
        <v>8</v>
      </c>
      <c r="U3" s="4"/>
      <c r="V3" s="108"/>
      <c r="W3" s="108"/>
      <c r="X3" s="109"/>
      <c r="Y3" s="108"/>
      <c r="Z3" s="108"/>
      <c r="AA3" s="109"/>
      <c r="AB3" s="108"/>
    </row>
    <row r="4" spans="1:28" s="113" customFormat="1" ht="90" x14ac:dyDescent="0.25">
      <c r="A4" s="147" t="s">
        <v>9</v>
      </c>
      <c r="B4" s="148" t="s">
        <v>10</v>
      </c>
      <c r="C4" s="147" t="s">
        <v>11</v>
      </c>
      <c r="D4" s="147" t="s">
        <v>12</v>
      </c>
      <c r="E4" s="147" t="s">
        <v>13</v>
      </c>
      <c r="F4" s="147" t="s">
        <v>14</v>
      </c>
      <c r="G4" s="147" t="s">
        <v>15</v>
      </c>
      <c r="H4" s="164" t="s">
        <v>102</v>
      </c>
      <c r="I4" s="148" t="s">
        <v>103</v>
      </c>
      <c r="J4" s="147" t="s">
        <v>104</v>
      </c>
      <c r="K4" s="168" t="s">
        <v>17</v>
      </c>
      <c r="L4" s="147" t="s">
        <v>16</v>
      </c>
      <c r="M4" s="162" t="s">
        <v>101</v>
      </c>
      <c r="N4" s="147" t="s">
        <v>18</v>
      </c>
      <c r="O4" s="147" t="s">
        <v>19</v>
      </c>
      <c r="P4" s="162" t="s">
        <v>20</v>
      </c>
      <c r="Q4" s="147" t="s">
        <v>21</v>
      </c>
      <c r="R4" s="205"/>
      <c r="S4" s="207"/>
      <c r="T4" s="209"/>
      <c r="U4" s="5"/>
      <c r="V4" s="108" t="s">
        <v>22</v>
      </c>
      <c r="W4" s="108" t="s">
        <v>23</v>
      </c>
      <c r="X4" s="109"/>
      <c r="Y4" s="108" t="s">
        <v>24</v>
      </c>
      <c r="Z4" s="108" t="s">
        <v>25</v>
      </c>
      <c r="AA4" s="109"/>
      <c r="AB4" s="108" t="s">
        <v>26</v>
      </c>
    </row>
    <row r="5" spans="1:28" s="7" customFormat="1" ht="75" x14ac:dyDescent="0.25">
      <c r="A5" s="154">
        <v>278</v>
      </c>
      <c r="B5" s="155">
        <v>44964</v>
      </c>
      <c r="C5" s="147" t="s">
        <v>109</v>
      </c>
      <c r="D5" s="150" t="s">
        <v>105</v>
      </c>
      <c r="E5" s="151" t="s">
        <v>128</v>
      </c>
      <c r="F5" s="154" t="s">
        <v>130</v>
      </c>
      <c r="G5" s="154" t="s">
        <v>114</v>
      </c>
      <c r="H5" s="156">
        <v>44978</v>
      </c>
      <c r="I5" s="149" t="s">
        <v>106</v>
      </c>
      <c r="J5" s="153" t="s">
        <v>107</v>
      </c>
      <c r="K5" s="157"/>
      <c r="L5" s="154"/>
      <c r="M5" s="156"/>
      <c r="N5" s="150" t="s">
        <v>100</v>
      </c>
      <c r="O5" s="155"/>
      <c r="P5" s="156">
        <v>44978</v>
      </c>
      <c r="Q5" s="155"/>
      <c r="R5" s="147" t="s">
        <v>113</v>
      </c>
      <c r="S5" s="157">
        <v>44965</v>
      </c>
      <c r="T5" s="121" t="s">
        <v>127</v>
      </c>
      <c r="U5" s="9"/>
      <c r="V5" s="9">
        <v>1</v>
      </c>
      <c r="W5" s="9">
        <v>1</v>
      </c>
      <c r="X5" s="9"/>
      <c r="Y5" s="9">
        <v>10</v>
      </c>
      <c r="Z5" s="9"/>
      <c r="AA5" s="9"/>
      <c r="AB5" s="9">
        <v>1</v>
      </c>
    </row>
    <row r="6" spans="1:28" s="7" customFormat="1" ht="108" x14ac:dyDescent="0.25">
      <c r="A6" s="154">
        <v>250</v>
      </c>
      <c r="B6" s="155">
        <v>44958</v>
      </c>
      <c r="C6" s="147" t="s">
        <v>109</v>
      </c>
      <c r="D6" s="150" t="s">
        <v>126</v>
      </c>
      <c r="E6" s="151" t="s">
        <v>129</v>
      </c>
      <c r="F6" s="154" t="s">
        <v>131</v>
      </c>
      <c r="G6" s="154" t="s">
        <v>114</v>
      </c>
      <c r="H6" s="156">
        <v>44972</v>
      </c>
      <c r="I6" s="149" t="s">
        <v>106</v>
      </c>
      <c r="J6" s="153" t="s">
        <v>107</v>
      </c>
      <c r="K6" s="157"/>
      <c r="L6" s="151"/>
      <c r="M6" s="156"/>
      <c r="N6" s="150" t="s">
        <v>100</v>
      </c>
      <c r="O6" s="155"/>
      <c r="P6" s="156">
        <v>44965</v>
      </c>
      <c r="Q6" s="154" t="s">
        <v>133</v>
      </c>
      <c r="R6" s="186" t="s">
        <v>113</v>
      </c>
      <c r="S6" s="157">
        <v>44972</v>
      </c>
      <c r="T6" s="121" t="s">
        <v>132</v>
      </c>
      <c r="U6" s="9"/>
      <c r="V6" s="9">
        <v>1</v>
      </c>
      <c r="W6" s="9">
        <v>1</v>
      </c>
      <c r="X6" s="9"/>
      <c r="Y6" s="9">
        <v>5</v>
      </c>
      <c r="Z6" s="9"/>
      <c r="AA6" s="9"/>
      <c r="AB6" s="9">
        <v>1</v>
      </c>
    </row>
    <row r="7" spans="1:28" s="7" customFormat="1" ht="60" x14ac:dyDescent="0.25">
      <c r="A7" s="154">
        <v>243</v>
      </c>
      <c r="B7" s="155">
        <v>44957</v>
      </c>
      <c r="C7" s="147" t="s">
        <v>109</v>
      </c>
      <c r="D7" s="150" t="s">
        <v>105</v>
      </c>
      <c r="E7" s="151" t="s">
        <v>134</v>
      </c>
      <c r="F7" s="154" t="s">
        <v>135</v>
      </c>
      <c r="G7" s="154" t="s">
        <v>114</v>
      </c>
      <c r="H7" s="156">
        <v>44971</v>
      </c>
      <c r="I7" s="149" t="s">
        <v>106</v>
      </c>
      <c r="J7" s="153" t="s">
        <v>107</v>
      </c>
      <c r="K7" s="157"/>
      <c r="L7" s="151"/>
      <c r="M7" s="156"/>
      <c r="N7" s="150" t="s">
        <v>100</v>
      </c>
      <c r="O7" s="155"/>
      <c r="P7" s="156">
        <v>44971</v>
      </c>
      <c r="Q7" s="154"/>
      <c r="R7" s="147" t="s">
        <v>113</v>
      </c>
      <c r="S7" s="157">
        <v>44967</v>
      </c>
      <c r="T7" s="121" t="s">
        <v>136</v>
      </c>
      <c r="U7" s="9"/>
      <c r="V7" s="9">
        <v>1</v>
      </c>
      <c r="W7" s="9">
        <v>1</v>
      </c>
      <c r="X7" s="9"/>
      <c r="Y7" s="9">
        <v>15</v>
      </c>
      <c r="Z7" s="9"/>
      <c r="AA7" s="9"/>
      <c r="AB7" s="9"/>
    </row>
    <row r="8" spans="1:28" s="7" customFormat="1" ht="54" x14ac:dyDescent="0.25">
      <c r="A8" s="154">
        <v>301</v>
      </c>
      <c r="B8" s="155">
        <v>44966</v>
      </c>
      <c r="C8" s="186" t="s">
        <v>109</v>
      </c>
      <c r="D8" s="150" t="s">
        <v>105</v>
      </c>
      <c r="E8" s="151" t="s">
        <v>137</v>
      </c>
      <c r="F8" s="154" t="s">
        <v>138</v>
      </c>
      <c r="G8" s="154" t="s">
        <v>114</v>
      </c>
      <c r="H8" s="156">
        <v>44980</v>
      </c>
      <c r="I8" s="149" t="s">
        <v>106</v>
      </c>
      <c r="J8" s="153" t="s">
        <v>107</v>
      </c>
      <c r="K8" s="157"/>
      <c r="L8" s="151"/>
      <c r="M8" s="156"/>
      <c r="N8" s="150" t="s">
        <v>100</v>
      </c>
      <c r="O8" s="155"/>
      <c r="P8" s="156">
        <v>44980</v>
      </c>
      <c r="Q8" s="154"/>
      <c r="R8" s="147" t="s">
        <v>113</v>
      </c>
      <c r="S8" s="157">
        <v>44967</v>
      </c>
      <c r="T8" s="121" t="s">
        <v>139</v>
      </c>
      <c r="U8" s="9"/>
      <c r="V8" s="114">
        <v>1</v>
      </c>
      <c r="W8" s="114">
        <v>1</v>
      </c>
      <c r="X8" s="114"/>
      <c r="Y8" s="114">
        <v>15</v>
      </c>
      <c r="Z8" s="114"/>
      <c r="AA8" s="114"/>
      <c r="AB8" s="114"/>
    </row>
    <row r="9" spans="1:28" s="7" customFormat="1" ht="54" x14ac:dyDescent="0.25">
      <c r="A9" s="154">
        <v>277</v>
      </c>
      <c r="B9" s="155">
        <v>44964</v>
      </c>
      <c r="C9" s="147" t="s">
        <v>109</v>
      </c>
      <c r="D9" s="150" t="s">
        <v>105</v>
      </c>
      <c r="E9" s="151" t="s">
        <v>140</v>
      </c>
      <c r="F9" s="154" t="s">
        <v>141</v>
      </c>
      <c r="G9" s="154" t="s">
        <v>114</v>
      </c>
      <c r="H9" s="156">
        <v>44974</v>
      </c>
      <c r="I9" s="149" t="s">
        <v>106</v>
      </c>
      <c r="J9" s="153" t="s">
        <v>107</v>
      </c>
      <c r="K9" s="157"/>
      <c r="L9" s="151"/>
      <c r="M9" s="156"/>
      <c r="N9" s="150" t="s">
        <v>100</v>
      </c>
      <c r="O9" s="155"/>
      <c r="P9" s="156">
        <v>44974</v>
      </c>
      <c r="Q9" s="155"/>
      <c r="R9" s="147" t="s">
        <v>113</v>
      </c>
      <c r="S9" s="157">
        <v>44967</v>
      </c>
      <c r="T9" s="121" t="s">
        <v>142</v>
      </c>
      <c r="U9" s="9"/>
      <c r="V9" s="114">
        <v>1</v>
      </c>
      <c r="W9" s="114">
        <v>1</v>
      </c>
      <c r="X9" s="114"/>
      <c r="Y9" s="114">
        <v>15</v>
      </c>
      <c r="Z9" s="114"/>
      <c r="AA9" s="114"/>
      <c r="AB9" s="114">
        <v>1</v>
      </c>
    </row>
    <row r="10" spans="1:28" s="7" customFormat="1" ht="54" x14ac:dyDescent="0.25">
      <c r="A10" s="154">
        <v>297</v>
      </c>
      <c r="B10" s="155">
        <v>44965</v>
      </c>
      <c r="C10" s="147" t="s">
        <v>109</v>
      </c>
      <c r="D10" s="150" t="s">
        <v>105</v>
      </c>
      <c r="E10" s="187" t="s">
        <v>140</v>
      </c>
      <c r="F10" s="154" t="s">
        <v>141</v>
      </c>
      <c r="G10" s="154" t="s">
        <v>114</v>
      </c>
      <c r="H10" s="156">
        <v>44978</v>
      </c>
      <c r="I10" s="149" t="s">
        <v>106</v>
      </c>
      <c r="J10" s="153" t="s">
        <v>107</v>
      </c>
      <c r="K10" s="157"/>
      <c r="L10" s="151"/>
      <c r="M10" s="156"/>
      <c r="N10" s="150" t="s">
        <v>100</v>
      </c>
      <c r="O10" s="155"/>
      <c r="P10" s="156">
        <v>44978</v>
      </c>
      <c r="Q10" s="154"/>
      <c r="R10" s="147" t="s">
        <v>113</v>
      </c>
      <c r="S10" s="157">
        <v>44967</v>
      </c>
      <c r="T10" s="121" t="s">
        <v>142</v>
      </c>
      <c r="U10" s="9"/>
      <c r="V10" s="114">
        <v>1</v>
      </c>
      <c r="W10" s="114">
        <v>1</v>
      </c>
      <c r="X10" s="114"/>
      <c r="Y10" s="114">
        <v>15</v>
      </c>
      <c r="Z10" s="114"/>
      <c r="AA10" s="114"/>
      <c r="AB10" s="114"/>
    </row>
    <row r="11" spans="1:28" s="7" customFormat="1" ht="120" x14ac:dyDescent="0.25">
      <c r="A11" s="154">
        <v>236</v>
      </c>
      <c r="B11" s="155">
        <v>44957</v>
      </c>
      <c r="C11" s="147" t="s">
        <v>109</v>
      </c>
      <c r="D11" s="150" t="s">
        <v>111</v>
      </c>
      <c r="E11" s="151" t="s">
        <v>143</v>
      </c>
      <c r="F11" s="154" t="s">
        <v>144</v>
      </c>
      <c r="G11" s="154" t="s">
        <v>114</v>
      </c>
      <c r="H11" s="156">
        <v>44970</v>
      </c>
      <c r="I11" s="149" t="s">
        <v>106</v>
      </c>
      <c r="J11" s="153" t="s">
        <v>107</v>
      </c>
      <c r="K11" s="157"/>
      <c r="L11" s="151"/>
      <c r="M11" s="156"/>
      <c r="N11" s="150" t="s">
        <v>115</v>
      </c>
      <c r="O11" s="155"/>
      <c r="P11" s="156">
        <v>44970</v>
      </c>
      <c r="Q11" s="154"/>
      <c r="R11" s="186" t="s">
        <v>113</v>
      </c>
      <c r="S11" s="157">
        <v>44970</v>
      </c>
      <c r="T11" s="121" t="s">
        <v>145</v>
      </c>
      <c r="U11" s="9"/>
      <c r="V11" s="114">
        <v>1</v>
      </c>
      <c r="W11" s="114">
        <v>1</v>
      </c>
      <c r="X11" s="114"/>
      <c r="Y11" s="114">
        <v>15</v>
      </c>
      <c r="Z11" s="114"/>
      <c r="AA11" s="114"/>
      <c r="AB11" s="114"/>
    </row>
    <row r="12" spans="1:28" s="7" customFormat="1" ht="75" x14ac:dyDescent="0.25">
      <c r="A12" s="154">
        <v>234</v>
      </c>
      <c r="B12" s="155">
        <v>44970</v>
      </c>
      <c r="C12" s="147" t="s">
        <v>109</v>
      </c>
      <c r="D12" s="150" t="s">
        <v>105</v>
      </c>
      <c r="E12" s="151" t="s">
        <v>146</v>
      </c>
      <c r="F12" s="154" t="s">
        <v>147</v>
      </c>
      <c r="G12" s="154" t="s">
        <v>114</v>
      </c>
      <c r="H12" s="156">
        <v>44980</v>
      </c>
      <c r="I12" s="149" t="s">
        <v>106</v>
      </c>
      <c r="J12" s="153" t="s">
        <v>107</v>
      </c>
      <c r="K12" s="157"/>
      <c r="L12" s="151"/>
      <c r="M12" s="156"/>
      <c r="N12" s="150" t="s">
        <v>100</v>
      </c>
      <c r="O12" s="155"/>
      <c r="P12" s="156">
        <v>44980</v>
      </c>
      <c r="Q12" s="154"/>
      <c r="R12" s="186" t="s">
        <v>113</v>
      </c>
      <c r="S12" s="157">
        <v>44970</v>
      </c>
      <c r="T12" s="121" t="s">
        <v>148</v>
      </c>
      <c r="U12" s="9"/>
      <c r="V12" s="114">
        <v>1</v>
      </c>
      <c r="W12" s="114">
        <v>1</v>
      </c>
      <c r="X12" s="114"/>
      <c r="Y12" s="114">
        <v>15</v>
      </c>
      <c r="Z12" s="114"/>
      <c r="AA12" s="114"/>
      <c r="AB12" s="114">
        <v>1</v>
      </c>
    </row>
    <row r="13" spans="1:28" s="7" customFormat="1" ht="54" x14ac:dyDescent="0.25">
      <c r="A13" s="154">
        <v>231</v>
      </c>
      <c r="B13" s="155">
        <v>44956</v>
      </c>
      <c r="C13" s="186" t="s">
        <v>109</v>
      </c>
      <c r="D13" s="150" t="s">
        <v>105</v>
      </c>
      <c r="E13" s="151" t="s">
        <v>149</v>
      </c>
      <c r="F13" s="154" t="s">
        <v>125</v>
      </c>
      <c r="G13" s="154" t="s">
        <v>114</v>
      </c>
      <c r="H13" s="156">
        <v>44970</v>
      </c>
      <c r="I13" s="149" t="s">
        <v>106</v>
      </c>
      <c r="J13" s="153" t="s">
        <v>107</v>
      </c>
      <c r="K13" s="157"/>
      <c r="L13" s="151"/>
      <c r="M13" s="156"/>
      <c r="N13" s="150" t="s">
        <v>100</v>
      </c>
      <c r="O13" s="155"/>
      <c r="P13" s="156">
        <v>44970</v>
      </c>
      <c r="Q13" s="154"/>
      <c r="R13" s="186" t="s">
        <v>113</v>
      </c>
      <c r="S13" s="157">
        <v>44958</v>
      </c>
      <c r="T13" s="121" t="s">
        <v>150</v>
      </c>
      <c r="U13" s="9"/>
      <c r="V13" s="114">
        <v>1</v>
      </c>
      <c r="W13" s="114">
        <v>1</v>
      </c>
      <c r="X13" s="114"/>
      <c r="Y13" s="114">
        <v>15</v>
      </c>
      <c r="Z13" s="114"/>
      <c r="AA13" s="114"/>
      <c r="AB13" s="114"/>
    </row>
    <row r="14" spans="1:28" s="7" customFormat="1" ht="54" x14ac:dyDescent="0.25">
      <c r="A14" s="154">
        <v>337</v>
      </c>
      <c r="B14" s="155">
        <v>44972</v>
      </c>
      <c r="C14" s="147" t="s">
        <v>109</v>
      </c>
      <c r="D14" s="150" t="s">
        <v>105</v>
      </c>
      <c r="E14" s="151" t="s">
        <v>151</v>
      </c>
      <c r="F14" s="154" t="s">
        <v>147</v>
      </c>
      <c r="G14" s="154" t="s">
        <v>114</v>
      </c>
      <c r="H14" s="156">
        <v>44986</v>
      </c>
      <c r="I14" s="149" t="s">
        <v>106</v>
      </c>
      <c r="J14" s="153" t="s">
        <v>107</v>
      </c>
      <c r="K14" s="157"/>
      <c r="L14" s="151"/>
      <c r="M14" s="156">
        <v>44986</v>
      </c>
      <c r="N14" s="150" t="s">
        <v>100</v>
      </c>
      <c r="O14" s="155"/>
      <c r="P14" s="156">
        <v>44986</v>
      </c>
      <c r="Q14" s="154"/>
      <c r="R14" s="186" t="s">
        <v>113</v>
      </c>
      <c r="S14" s="157">
        <v>44977</v>
      </c>
      <c r="T14" s="121" t="s">
        <v>150</v>
      </c>
      <c r="U14" s="9"/>
      <c r="V14" s="114">
        <v>1</v>
      </c>
      <c r="W14" s="114">
        <v>1</v>
      </c>
      <c r="X14" s="110"/>
      <c r="Y14" s="110">
        <v>10</v>
      </c>
      <c r="Z14" s="110"/>
      <c r="AA14" s="110"/>
      <c r="AB14" s="110">
        <v>1</v>
      </c>
    </row>
    <row r="15" spans="1:28" s="7" customFormat="1" ht="120" x14ac:dyDescent="0.25">
      <c r="A15" s="154">
        <v>334</v>
      </c>
      <c r="B15" s="155">
        <v>44971</v>
      </c>
      <c r="C15" s="186" t="s">
        <v>109</v>
      </c>
      <c r="D15" s="150" t="s">
        <v>105</v>
      </c>
      <c r="E15" s="151" t="s">
        <v>152</v>
      </c>
      <c r="F15" s="154" t="s">
        <v>153</v>
      </c>
      <c r="G15" s="154" t="s">
        <v>114</v>
      </c>
      <c r="H15" s="156">
        <v>44986</v>
      </c>
      <c r="I15" s="149" t="s">
        <v>106</v>
      </c>
      <c r="J15" s="153" t="s">
        <v>110</v>
      </c>
      <c r="K15" s="157">
        <v>44979</v>
      </c>
      <c r="L15" s="151" t="s">
        <v>154</v>
      </c>
      <c r="M15" s="156">
        <v>44979</v>
      </c>
      <c r="N15" s="150" t="s">
        <v>100</v>
      </c>
      <c r="O15" s="155"/>
      <c r="P15" s="156">
        <v>44979</v>
      </c>
      <c r="Q15" s="171"/>
      <c r="R15" s="147" t="s">
        <v>112</v>
      </c>
      <c r="S15" s="157">
        <v>44979</v>
      </c>
      <c r="T15" s="121" t="s">
        <v>155</v>
      </c>
      <c r="U15" s="9"/>
      <c r="V15" s="114">
        <v>1</v>
      </c>
      <c r="W15" s="114">
        <v>1</v>
      </c>
      <c r="X15" s="110"/>
      <c r="Y15" s="110">
        <v>5</v>
      </c>
      <c r="Z15" s="110"/>
      <c r="AA15" s="110"/>
      <c r="AB15" s="110">
        <v>1</v>
      </c>
    </row>
    <row r="16" spans="1:28" s="185" customFormat="1" ht="54.75" thickBot="1" x14ac:dyDescent="0.3">
      <c r="A16" s="175">
        <v>251</v>
      </c>
      <c r="B16" s="176" t="s">
        <v>156</v>
      </c>
      <c r="C16" s="177" t="s">
        <v>109</v>
      </c>
      <c r="D16" s="150" t="s">
        <v>105</v>
      </c>
      <c r="E16" s="177" t="s">
        <v>157</v>
      </c>
      <c r="F16" s="175" t="s">
        <v>124</v>
      </c>
      <c r="G16" s="175" t="s">
        <v>114</v>
      </c>
      <c r="H16" s="178">
        <v>44979</v>
      </c>
      <c r="I16" s="176" t="s">
        <v>106</v>
      </c>
      <c r="J16" s="179" t="s">
        <v>107</v>
      </c>
      <c r="K16" s="180"/>
      <c r="L16" s="177"/>
      <c r="M16" s="178">
        <v>44979</v>
      </c>
      <c r="N16" s="175" t="s">
        <v>100</v>
      </c>
      <c r="O16" s="176"/>
      <c r="P16" s="178">
        <v>44979</v>
      </c>
      <c r="Q16" s="175"/>
      <c r="R16" s="186" t="s">
        <v>113</v>
      </c>
      <c r="S16" s="180">
        <v>44978</v>
      </c>
      <c r="T16" s="181" t="s">
        <v>158</v>
      </c>
      <c r="U16" s="182"/>
      <c r="V16" s="183">
        <v>1</v>
      </c>
      <c r="W16" s="183">
        <v>1</v>
      </c>
      <c r="X16" s="184"/>
      <c r="Y16" s="183">
        <v>15</v>
      </c>
      <c r="Z16" s="184"/>
      <c r="AA16" s="184"/>
      <c r="AB16" s="184">
        <v>1</v>
      </c>
    </row>
    <row r="17" spans="1:28" s="7" customFormat="1" ht="60" x14ac:dyDescent="0.25">
      <c r="A17" s="154">
        <v>374</v>
      </c>
      <c r="B17" s="155">
        <v>44977</v>
      </c>
      <c r="C17" s="147" t="s">
        <v>109</v>
      </c>
      <c r="D17" s="150" t="s">
        <v>108</v>
      </c>
      <c r="E17" s="151" t="s">
        <v>159</v>
      </c>
      <c r="F17" s="154" t="s">
        <v>160</v>
      </c>
      <c r="G17" s="154" t="s">
        <v>114</v>
      </c>
      <c r="H17" s="156">
        <v>44978</v>
      </c>
      <c r="I17" s="149" t="s">
        <v>106</v>
      </c>
      <c r="J17" s="153" t="s">
        <v>107</v>
      </c>
      <c r="K17" s="157"/>
      <c r="L17" s="151"/>
      <c r="M17" s="156"/>
      <c r="N17" s="150" t="s">
        <v>100</v>
      </c>
      <c r="O17" s="155"/>
      <c r="P17" s="156">
        <v>44978</v>
      </c>
      <c r="Q17" s="154"/>
      <c r="R17" s="186" t="s">
        <v>113</v>
      </c>
      <c r="S17" s="157">
        <v>44978</v>
      </c>
      <c r="T17" s="121" t="s">
        <v>161</v>
      </c>
      <c r="U17" s="9"/>
      <c r="V17" s="114">
        <v>1</v>
      </c>
      <c r="W17" s="114">
        <v>1</v>
      </c>
      <c r="X17" s="110"/>
      <c r="Y17" s="114">
        <v>15</v>
      </c>
      <c r="Z17" s="110"/>
      <c r="AA17" s="110"/>
      <c r="AB17" s="110">
        <v>1</v>
      </c>
    </row>
    <row r="18" spans="1:28" s="7" customFormat="1" ht="60" x14ac:dyDescent="0.25">
      <c r="A18" s="154">
        <v>329</v>
      </c>
      <c r="B18" s="155">
        <v>44971</v>
      </c>
      <c r="C18" s="147" t="s">
        <v>109</v>
      </c>
      <c r="D18" s="150" t="s">
        <v>105</v>
      </c>
      <c r="E18" s="151" t="s">
        <v>162</v>
      </c>
      <c r="F18" s="154" t="s">
        <v>163</v>
      </c>
      <c r="G18" s="154" t="s">
        <v>114</v>
      </c>
      <c r="H18" s="156">
        <v>44985</v>
      </c>
      <c r="I18" s="149" t="s">
        <v>106</v>
      </c>
      <c r="J18" s="153" t="s">
        <v>107</v>
      </c>
      <c r="K18" s="157"/>
      <c r="L18" s="154"/>
      <c r="M18" s="156"/>
      <c r="N18" s="150" t="s">
        <v>100</v>
      </c>
      <c r="O18" s="155"/>
      <c r="P18" s="156">
        <v>44985</v>
      </c>
      <c r="Q18" s="154"/>
      <c r="R18" s="186" t="s">
        <v>113</v>
      </c>
      <c r="S18" s="157">
        <v>44979</v>
      </c>
      <c r="T18" s="121" t="s">
        <v>164</v>
      </c>
      <c r="U18" s="9"/>
      <c r="V18" s="114">
        <v>1</v>
      </c>
      <c r="W18" s="114">
        <v>1</v>
      </c>
      <c r="X18" s="110"/>
      <c r="Y18" s="114">
        <v>15</v>
      </c>
      <c r="Z18" s="110"/>
      <c r="AA18" s="110"/>
      <c r="AB18" s="110"/>
    </row>
    <row r="19" spans="1:28" s="7" customFormat="1" ht="60" x14ac:dyDescent="0.25">
      <c r="A19" s="154">
        <v>327</v>
      </c>
      <c r="B19" s="155">
        <v>44971</v>
      </c>
      <c r="C19" s="186" t="s">
        <v>109</v>
      </c>
      <c r="D19" s="150" t="s">
        <v>105</v>
      </c>
      <c r="E19" s="151" t="s">
        <v>165</v>
      </c>
      <c r="F19" s="154" t="s">
        <v>166</v>
      </c>
      <c r="G19" s="154" t="s">
        <v>114</v>
      </c>
      <c r="H19" s="156">
        <v>44615</v>
      </c>
      <c r="I19" s="149" t="s">
        <v>106</v>
      </c>
      <c r="J19" s="153" t="s">
        <v>107</v>
      </c>
      <c r="K19" s="157"/>
      <c r="L19" s="154"/>
      <c r="M19" s="156"/>
      <c r="N19" s="150" t="s">
        <v>100</v>
      </c>
      <c r="O19" s="155"/>
      <c r="P19" s="156">
        <v>44979</v>
      </c>
      <c r="Q19" s="154"/>
      <c r="R19" s="186" t="s">
        <v>113</v>
      </c>
      <c r="S19" s="157" t="s">
        <v>167</v>
      </c>
      <c r="T19" s="121" t="s">
        <v>168</v>
      </c>
      <c r="U19" s="9"/>
      <c r="V19" s="114">
        <v>1</v>
      </c>
      <c r="W19" s="114">
        <v>1</v>
      </c>
      <c r="X19" s="110"/>
      <c r="Y19" s="114">
        <v>15</v>
      </c>
      <c r="Z19" s="110"/>
      <c r="AA19" s="110"/>
      <c r="AB19" s="110">
        <v>1</v>
      </c>
    </row>
    <row r="20" spans="1:28" s="7" customFormat="1" ht="75" x14ac:dyDescent="0.25">
      <c r="A20" s="154">
        <v>368</v>
      </c>
      <c r="B20" s="155">
        <v>44977</v>
      </c>
      <c r="C20" s="147" t="s">
        <v>109</v>
      </c>
      <c r="D20" s="150" t="s">
        <v>111</v>
      </c>
      <c r="E20" s="151" t="s">
        <v>169</v>
      </c>
      <c r="F20" s="154" t="s">
        <v>130</v>
      </c>
      <c r="G20" s="154" t="s">
        <v>114</v>
      </c>
      <c r="H20" s="156">
        <v>44984</v>
      </c>
      <c r="I20" s="149" t="s">
        <v>106</v>
      </c>
      <c r="J20" s="153" t="s">
        <v>107</v>
      </c>
      <c r="K20" s="157"/>
      <c r="L20" s="151"/>
      <c r="M20" s="156"/>
      <c r="N20" s="150" t="s">
        <v>115</v>
      </c>
      <c r="O20" s="155"/>
      <c r="P20" s="156">
        <v>44984</v>
      </c>
      <c r="Q20" s="155" t="s">
        <v>116</v>
      </c>
      <c r="R20" s="147" t="s">
        <v>112</v>
      </c>
      <c r="S20" s="157">
        <v>44978</v>
      </c>
      <c r="T20" s="121" t="s">
        <v>170</v>
      </c>
      <c r="U20" s="9"/>
      <c r="V20" s="114">
        <v>1</v>
      </c>
      <c r="W20" s="114">
        <v>1</v>
      </c>
      <c r="X20" s="110"/>
      <c r="Y20" s="114">
        <v>5</v>
      </c>
      <c r="Z20" s="110"/>
      <c r="AA20" s="110"/>
      <c r="AB20" s="110"/>
    </row>
    <row r="21" spans="1:28" s="7" customFormat="1" ht="54" x14ac:dyDescent="0.25">
      <c r="A21" s="154">
        <v>405</v>
      </c>
      <c r="B21" s="155">
        <v>44979</v>
      </c>
      <c r="C21" s="147" t="s">
        <v>109</v>
      </c>
      <c r="D21" s="150" t="s">
        <v>105</v>
      </c>
      <c r="E21" s="151" t="s">
        <v>171</v>
      </c>
      <c r="F21" s="154" t="s">
        <v>172</v>
      </c>
      <c r="G21" s="154" t="s">
        <v>114</v>
      </c>
      <c r="H21" s="156">
        <v>44993</v>
      </c>
      <c r="I21" s="149" t="s">
        <v>106</v>
      </c>
      <c r="J21" s="153" t="s">
        <v>107</v>
      </c>
      <c r="K21" s="157"/>
      <c r="L21" s="151"/>
      <c r="M21" s="156"/>
      <c r="N21" s="150" t="s">
        <v>100</v>
      </c>
      <c r="O21" s="155"/>
      <c r="P21" s="156">
        <v>44993</v>
      </c>
      <c r="Q21" s="154"/>
      <c r="R21" s="186" t="s">
        <v>113</v>
      </c>
      <c r="S21" s="157">
        <v>44981</v>
      </c>
      <c r="T21" s="121" t="s">
        <v>173</v>
      </c>
      <c r="U21" s="9"/>
      <c r="V21" s="114">
        <v>1</v>
      </c>
      <c r="W21" s="114">
        <v>1</v>
      </c>
      <c r="X21" s="110"/>
      <c r="Y21" s="114">
        <v>15</v>
      </c>
      <c r="Z21" s="110"/>
      <c r="AA21" s="110"/>
      <c r="AB21" s="110"/>
    </row>
    <row r="22" spans="1:28" s="7" customFormat="1" ht="60" x14ac:dyDescent="0.25">
      <c r="A22" s="154">
        <v>373</v>
      </c>
      <c r="B22" s="155">
        <v>44977</v>
      </c>
      <c r="C22" s="147" t="s">
        <v>109</v>
      </c>
      <c r="D22" s="150" t="s">
        <v>105</v>
      </c>
      <c r="E22" s="151" t="s">
        <v>174</v>
      </c>
      <c r="F22" s="154" t="s">
        <v>175</v>
      </c>
      <c r="G22" s="154" t="s">
        <v>114</v>
      </c>
      <c r="H22" s="156">
        <v>44984</v>
      </c>
      <c r="I22" s="149" t="s">
        <v>106</v>
      </c>
      <c r="J22" s="153" t="s">
        <v>107</v>
      </c>
      <c r="K22" s="157"/>
      <c r="L22" s="151"/>
      <c r="M22" s="156"/>
      <c r="N22" s="150" t="s">
        <v>100</v>
      </c>
      <c r="O22" s="155"/>
      <c r="P22" s="156">
        <v>44984</v>
      </c>
      <c r="Q22" s="154"/>
      <c r="R22" s="147" t="s">
        <v>113</v>
      </c>
      <c r="S22" s="157">
        <v>44981</v>
      </c>
      <c r="T22" s="121" t="s">
        <v>164</v>
      </c>
      <c r="U22" s="9"/>
      <c r="V22" s="114">
        <v>1</v>
      </c>
      <c r="W22" s="114">
        <v>1</v>
      </c>
      <c r="X22" s="110"/>
      <c r="Y22" s="114">
        <v>15</v>
      </c>
      <c r="Z22" s="110"/>
      <c r="AA22" s="110"/>
      <c r="AB22" s="110">
        <v>1</v>
      </c>
    </row>
    <row r="23" spans="1:28" s="7" customFormat="1" ht="90" x14ac:dyDescent="0.25">
      <c r="A23" s="154">
        <v>406</v>
      </c>
      <c r="B23" s="155">
        <v>44980</v>
      </c>
      <c r="C23" s="186" t="s">
        <v>109</v>
      </c>
      <c r="D23" s="150" t="s">
        <v>105</v>
      </c>
      <c r="E23" s="151" t="s">
        <v>176</v>
      </c>
      <c r="F23" s="154" t="s">
        <v>177</v>
      </c>
      <c r="G23" s="154" t="s">
        <v>114</v>
      </c>
      <c r="H23" s="156">
        <v>44994</v>
      </c>
      <c r="I23" s="149" t="s">
        <v>106</v>
      </c>
      <c r="J23" s="153" t="s">
        <v>107</v>
      </c>
      <c r="K23" s="157"/>
      <c r="L23" s="151"/>
      <c r="M23" s="156"/>
      <c r="N23" s="150" t="s">
        <v>100</v>
      </c>
      <c r="O23" s="155"/>
      <c r="P23" s="156">
        <v>44994</v>
      </c>
      <c r="Q23" s="154"/>
      <c r="R23" s="147" t="s">
        <v>113</v>
      </c>
      <c r="S23" s="157">
        <v>44991</v>
      </c>
      <c r="T23" s="121" t="s">
        <v>178</v>
      </c>
      <c r="U23" s="9"/>
      <c r="V23" s="114">
        <v>1</v>
      </c>
      <c r="W23" s="114">
        <v>1</v>
      </c>
      <c r="X23" s="110"/>
      <c r="Y23" s="114">
        <v>15</v>
      </c>
      <c r="Z23" s="110"/>
      <c r="AA23" s="110"/>
      <c r="AB23" s="110"/>
    </row>
    <row r="24" spans="1:28" s="7" customFormat="1" ht="90" x14ac:dyDescent="0.25">
      <c r="A24" s="154">
        <v>335</v>
      </c>
      <c r="B24" s="155">
        <v>44972</v>
      </c>
      <c r="C24" s="186" t="s">
        <v>109</v>
      </c>
      <c r="D24" s="150" t="s">
        <v>105</v>
      </c>
      <c r="E24" s="151" t="s">
        <v>179</v>
      </c>
      <c r="F24" s="154" t="s">
        <v>180</v>
      </c>
      <c r="G24" s="154" t="s">
        <v>114</v>
      </c>
      <c r="H24" s="156">
        <v>45007</v>
      </c>
      <c r="I24" s="149" t="s">
        <v>106</v>
      </c>
      <c r="J24" s="153" t="s">
        <v>107</v>
      </c>
      <c r="K24" s="157"/>
      <c r="L24" s="151"/>
      <c r="M24" s="156"/>
      <c r="N24" s="150" t="s">
        <v>100</v>
      </c>
      <c r="O24" s="155"/>
      <c r="P24" s="156">
        <v>44993</v>
      </c>
      <c r="Q24" s="154"/>
      <c r="R24" s="186" t="s">
        <v>113</v>
      </c>
      <c r="S24" s="157">
        <v>44993</v>
      </c>
      <c r="T24" s="121" t="s">
        <v>181</v>
      </c>
      <c r="U24" s="9"/>
      <c r="V24" s="114">
        <v>1</v>
      </c>
      <c r="W24" s="114">
        <v>1</v>
      </c>
      <c r="X24" s="110"/>
      <c r="Y24" s="114">
        <v>15</v>
      </c>
      <c r="Z24" s="110"/>
      <c r="AA24" s="110"/>
      <c r="AB24" s="110">
        <v>1</v>
      </c>
    </row>
    <row r="25" spans="1:28" s="7" customFormat="1" ht="18" x14ac:dyDescent="0.25">
      <c r="A25" s="154"/>
      <c r="B25" s="155"/>
      <c r="C25" s="147"/>
      <c r="D25" s="150"/>
      <c r="E25" s="151"/>
      <c r="F25" s="154"/>
      <c r="G25" s="154"/>
      <c r="H25" s="156"/>
      <c r="I25" s="149"/>
      <c r="J25" s="153"/>
      <c r="K25" s="157"/>
      <c r="L25" s="151"/>
      <c r="M25" s="156"/>
      <c r="N25" s="150"/>
      <c r="O25" s="155"/>
      <c r="P25" s="156"/>
      <c r="Q25" s="154"/>
      <c r="R25" s="186"/>
      <c r="S25" s="157"/>
      <c r="T25" s="121"/>
      <c r="U25" s="9"/>
      <c r="V25" s="114"/>
      <c r="W25" s="114"/>
      <c r="X25" s="110"/>
      <c r="Y25" s="114"/>
      <c r="Z25" s="110"/>
      <c r="AA25" s="110"/>
      <c r="AB25" s="110"/>
    </row>
    <row r="26" spans="1:28" s="7" customFormat="1" ht="18" x14ac:dyDescent="0.25">
      <c r="A26" s="154"/>
      <c r="B26" s="155"/>
      <c r="C26" s="186"/>
      <c r="D26" s="150"/>
      <c r="E26" s="151"/>
      <c r="F26" s="154"/>
      <c r="G26" s="154"/>
      <c r="H26" s="156"/>
      <c r="I26" s="149"/>
      <c r="J26" s="153"/>
      <c r="K26" s="157"/>
      <c r="L26" s="151"/>
      <c r="M26" s="156"/>
      <c r="N26" s="150"/>
      <c r="O26" s="155"/>
      <c r="P26" s="156"/>
      <c r="Q26" s="154"/>
      <c r="R26" s="186"/>
      <c r="S26" s="157"/>
      <c r="T26" s="121"/>
      <c r="U26" s="9"/>
      <c r="V26" s="114"/>
      <c r="W26" s="114"/>
      <c r="X26" s="110"/>
      <c r="Y26" s="114"/>
      <c r="Z26" s="110"/>
      <c r="AA26" s="110"/>
      <c r="AB26" s="110"/>
    </row>
    <row r="27" spans="1:28" s="7" customFormat="1" ht="18" x14ac:dyDescent="0.25">
      <c r="A27" s="154"/>
      <c r="B27" s="155"/>
      <c r="C27" s="186"/>
      <c r="D27" s="150"/>
      <c r="E27" s="151"/>
      <c r="F27" s="154"/>
      <c r="G27" s="154"/>
      <c r="H27" s="156"/>
      <c r="I27" s="149"/>
      <c r="J27" s="153"/>
      <c r="K27" s="157"/>
      <c r="L27" s="151"/>
      <c r="M27" s="156"/>
      <c r="N27" s="150"/>
      <c r="O27" s="155"/>
      <c r="P27" s="156"/>
      <c r="Q27" s="154"/>
      <c r="R27" s="186"/>
      <c r="S27" s="157"/>
      <c r="T27" s="121"/>
      <c r="U27" s="9"/>
      <c r="V27" s="114"/>
      <c r="W27" s="114"/>
      <c r="X27" s="110"/>
      <c r="Y27" s="110"/>
      <c r="Z27" s="110"/>
      <c r="AA27" s="110"/>
      <c r="AB27" s="110"/>
    </row>
    <row r="28" spans="1:28" s="7" customFormat="1" ht="18" x14ac:dyDescent="0.25">
      <c r="A28" s="154"/>
      <c r="B28" s="155"/>
      <c r="C28" s="147"/>
      <c r="D28" s="150"/>
      <c r="E28" s="151"/>
      <c r="F28" s="154"/>
      <c r="G28" s="154"/>
      <c r="H28" s="156"/>
      <c r="I28" s="149"/>
      <c r="J28" s="153"/>
      <c r="K28" s="157"/>
      <c r="L28" s="151"/>
      <c r="M28" s="156"/>
      <c r="N28" s="150"/>
      <c r="O28" s="155"/>
      <c r="P28" s="156"/>
      <c r="Q28" s="154"/>
      <c r="R28" s="186"/>
      <c r="S28" s="157"/>
      <c r="T28" s="121"/>
      <c r="U28" s="9"/>
      <c r="V28" s="9"/>
      <c r="W28" s="9"/>
      <c r="X28" s="110"/>
      <c r="Y28" s="110"/>
      <c r="Z28" s="110"/>
      <c r="AA28" s="110"/>
      <c r="AB28" s="110"/>
    </row>
    <row r="29" spans="1:28" s="7" customFormat="1" ht="18" x14ac:dyDescent="0.25">
      <c r="A29" s="154"/>
      <c r="B29" s="155"/>
      <c r="C29" s="186"/>
      <c r="D29" s="150"/>
      <c r="E29" s="151"/>
      <c r="F29" s="154"/>
      <c r="G29" s="154"/>
      <c r="H29" s="156"/>
      <c r="I29" s="149"/>
      <c r="J29" s="153"/>
      <c r="K29" s="157"/>
      <c r="L29" s="151"/>
      <c r="M29" s="156"/>
      <c r="N29" s="150"/>
      <c r="O29" s="155"/>
      <c r="P29" s="156"/>
      <c r="Q29" s="154"/>
      <c r="R29" s="186"/>
      <c r="S29" s="157"/>
      <c r="T29" s="121"/>
      <c r="U29" s="9"/>
      <c r="V29" s="114"/>
      <c r="W29" s="114"/>
      <c r="X29" s="110"/>
      <c r="Y29" s="110"/>
      <c r="Z29" s="110"/>
      <c r="AA29" s="110"/>
      <c r="AB29" s="110"/>
    </row>
    <row r="30" spans="1:28" s="7" customFormat="1" ht="18" x14ac:dyDescent="0.25">
      <c r="A30" s="154"/>
      <c r="B30" s="155"/>
      <c r="C30" s="147"/>
      <c r="D30" s="150"/>
      <c r="E30" s="151"/>
      <c r="F30" s="154"/>
      <c r="G30" s="154"/>
      <c r="H30" s="156"/>
      <c r="I30" s="149"/>
      <c r="J30" s="153"/>
      <c r="K30" s="157"/>
      <c r="L30" s="151"/>
      <c r="M30" s="156"/>
      <c r="N30" s="150"/>
      <c r="O30" s="155"/>
      <c r="P30" s="156"/>
      <c r="Q30" s="154"/>
      <c r="R30" s="147"/>
      <c r="S30" s="157"/>
      <c r="T30" s="121"/>
      <c r="U30" s="9"/>
      <c r="V30" s="114"/>
      <c r="W30" s="114"/>
      <c r="X30" s="110"/>
      <c r="Y30" s="110"/>
      <c r="Z30" s="110"/>
      <c r="AA30" s="110"/>
      <c r="AB30" s="110"/>
    </row>
    <row r="31" spans="1:28" s="7" customFormat="1" ht="18" x14ac:dyDescent="0.25">
      <c r="A31" s="154"/>
      <c r="B31" s="155"/>
      <c r="C31" s="147"/>
      <c r="D31" s="150"/>
      <c r="E31" s="151"/>
      <c r="F31" s="154"/>
      <c r="G31" s="154"/>
      <c r="H31" s="156"/>
      <c r="I31" s="149"/>
      <c r="J31" s="153"/>
      <c r="K31" s="157"/>
      <c r="L31" s="151"/>
      <c r="M31" s="156"/>
      <c r="N31" s="150"/>
      <c r="O31" s="155"/>
      <c r="P31" s="156"/>
      <c r="Q31" s="154"/>
      <c r="R31" s="147"/>
      <c r="S31" s="157"/>
      <c r="T31" s="121"/>
      <c r="U31" s="9"/>
      <c r="V31" s="114"/>
      <c r="W31" s="114"/>
      <c r="X31" s="110"/>
      <c r="Y31" s="114"/>
      <c r="Z31" s="110"/>
      <c r="AA31" s="110"/>
      <c r="AB31" s="110"/>
    </row>
    <row r="32" spans="1:28" s="7" customFormat="1" ht="18" x14ac:dyDescent="0.25">
      <c r="A32" s="154"/>
      <c r="B32" s="155"/>
      <c r="C32" s="186"/>
      <c r="D32" s="150"/>
      <c r="E32" s="151"/>
      <c r="F32" s="154"/>
      <c r="G32" s="154"/>
      <c r="H32" s="156"/>
      <c r="I32" s="149"/>
      <c r="J32" s="153"/>
      <c r="K32" s="157"/>
      <c r="L32" s="151"/>
      <c r="M32" s="156"/>
      <c r="N32" s="150"/>
      <c r="O32" s="155"/>
      <c r="P32" s="156"/>
      <c r="Q32" s="154"/>
      <c r="R32" s="186"/>
      <c r="S32" s="157"/>
      <c r="T32" s="121"/>
      <c r="U32" s="9"/>
      <c r="V32" s="114"/>
      <c r="W32" s="114"/>
      <c r="X32" s="110"/>
      <c r="Y32" s="110"/>
      <c r="Z32" s="110"/>
      <c r="AA32" s="110"/>
      <c r="AB32" s="110"/>
    </row>
    <row r="33" spans="1:28" s="7" customFormat="1" ht="18" x14ac:dyDescent="0.25">
      <c r="A33" s="154"/>
      <c r="B33" s="155"/>
      <c r="C33" s="147"/>
      <c r="D33" s="150"/>
      <c r="E33" s="151"/>
      <c r="F33" s="154"/>
      <c r="G33" s="154"/>
      <c r="H33" s="156"/>
      <c r="I33" s="149"/>
      <c r="J33" s="153"/>
      <c r="K33" s="157"/>
      <c r="L33" s="154"/>
      <c r="M33" s="156"/>
      <c r="N33" s="150"/>
      <c r="O33" s="155"/>
      <c r="P33" s="156"/>
      <c r="Q33" s="154"/>
      <c r="R33" s="186"/>
      <c r="S33" s="157"/>
      <c r="T33" s="121"/>
      <c r="U33" s="9"/>
      <c r="V33" s="114"/>
      <c r="W33" s="114"/>
      <c r="X33" s="110"/>
      <c r="Y33" s="110"/>
      <c r="Z33" s="110"/>
      <c r="AA33" s="110"/>
      <c r="AB33" s="110"/>
    </row>
    <row r="34" spans="1:28" s="7" customFormat="1" ht="18" x14ac:dyDescent="0.25">
      <c r="A34" s="154"/>
      <c r="B34" s="155"/>
      <c r="C34" s="147"/>
      <c r="D34" s="150"/>
      <c r="E34" s="151"/>
      <c r="F34" s="154"/>
      <c r="G34" s="154"/>
      <c r="H34" s="156"/>
      <c r="I34" s="149"/>
      <c r="J34" s="153"/>
      <c r="K34" s="157"/>
      <c r="L34" s="151"/>
      <c r="M34" s="156"/>
      <c r="N34" s="150"/>
      <c r="O34" s="155"/>
      <c r="P34" s="156"/>
      <c r="Q34" s="154"/>
      <c r="R34" s="186"/>
      <c r="S34" s="157"/>
      <c r="T34" s="121"/>
      <c r="U34" s="9"/>
      <c r="V34" s="114"/>
      <c r="W34" s="114"/>
      <c r="X34" s="110"/>
      <c r="Y34" s="110"/>
      <c r="Z34" s="110"/>
      <c r="AA34" s="110"/>
      <c r="AB34" s="110"/>
    </row>
    <row r="35" spans="1:28" s="7" customFormat="1" ht="18" x14ac:dyDescent="0.25">
      <c r="A35" s="154"/>
      <c r="B35" s="155"/>
      <c r="C35" s="147"/>
      <c r="D35" s="150"/>
      <c r="E35" s="151"/>
      <c r="F35" s="154"/>
      <c r="G35" s="154"/>
      <c r="H35" s="156"/>
      <c r="I35" s="149"/>
      <c r="J35" s="153"/>
      <c r="K35" s="157"/>
      <c r="L35" s="151"/>
      <c r="M35" s="156"/>
      <c r="N35" s="150"/>
      <c r="O35" s="157"/>
      <c r="P35" s="156"/>
      <c r="Q35" s="154"/>
      <c r="R35" s="186"/>
      <c r="S35" s="157"/>
      <c r="T35" s="121"/>
      <c r="U35" s="9"/>
      <c r="V35" s="114"/>
      <c r="W35" s="114"/>
      <c r="X35" s="110"/>
      <c r="Y35" s="114"/>
      <c r="Z35" s="110"/>
      <c r="AA35" s="110"/>
      <c r="AB35" s="110"/>
    </row>
    <row r="36" spans="1:28" s="7" customFormat="1" ht="18" x14ac:dyDescent="0.25">
      <c r="A36" s="154"/>
      <c r="B36" s="155"/>
      <c r="C36" s="147"/>
      <c r="D36" s="150"/>
      <c r="E36" s="151"/>
      <c r="F36" s="154"/>
      <c r="G36" s="154"/>
      <c r="H36" s="156"/>
      <c r="I36" s="149"/>
      <c r="J36" s="153"/>
      <c r="K36" s="157"/>
      <c r="L36" s="151"/>
      <c r="M36" s="156"/>
      <c r="N36" s="150"/>
      <c r="O36" s="157"/>
      <c r="P36" s="156"/>
      <c r="Q36" s="154"/>
      <c r="R36" s="147"/>
      <c r="S36" s="157"/>
      <c r="T36" s="121"/>
      <c r="U36" s="9"/>
      <c r="V36" s="9"/>
      <c r="W36" s="9"/>
      <c r="X36" s="110"/>
      <c r="Y36" s="110"/>
      <c r="Z36" s="110"/>
      <c r="AA36" s="110"/>
      <c r="AB36" s="110"/>
    </row>
    <row r="37" spans="1:28" s="7" customFormat="1" ht="18" x14ac:dyDescent="0.25">
      <c r="A37" s="154"/>
      <c r="B37" s="155"/>
      <c r="C37" s="147"/>
      <c r="D37" s="150"/>
      <c r="E37" s="151"/>
      <c r="F37" s="154"/>
      <c r="G37" s="154"/>
      <c r="H37" s="156"/>
      <c r="I37" s="149"/>
      <c r="J37" s="153"/>
      <c r="K37" s="157"/>
      <c r="L37" s="151"/>
      <c r="M37" s="156"/>
      <c r="N37" s="150"/>
      <c r="O37" s="157"/>
      <c r="P37" s="156"/>
      <c r="Q37" s="154"/>
      <c r="R37" s="147"/>
      <c r="S37" s="157"/>
      <c r="T37" s="121"/>
      <c r="U37" s="9"/>
      <c r="V37" s="114"/>
      <c r="W37" s="114"/>
      <c r="X37" s="110"/>
      <c r="Y37" s="110"/>
      <c r="Z37" s="110"/>
      <c r="AA37" s="110"/>
      <c r="AB37" s="110"/>
    </row>
    <row r="38" spans="1:28" s="7" customFormat="1" ht="18" x14ac:dyDescent="0.25">
      <c r="A38" s="154"/>
      <c r="B38" s="155"/>
      <c r="C38" s="147"/>
      <c r="D38" s="150"/>
      <c r="E38" s="151"/>
      <c r="F38" s="154"/>
      <c r="G38" s="154"/>
      <c r="H38" s="156"/>
      <c r="I38" s="149"/>
      <c r="J38" s="153"/>
      <c r="K38" s="157"/>
      <c r="L38" s="151"/>
      <c r="M38" s="156"/>
      <c r="N38" s="150"/>
      <c r="O38" s="157"/>
      <c r="P38" s="156"/>
      <c r="Q38" s="154"/>
      <c r="R38" s="147"/>
      <c r="S38" s="157"/>
      <c r="T38" s="121"/>
      <c r="U38" s="9"/>
      <c r="V38" s="114"/>
      <c r="W38" s="114"/>
      <c r="X38" s="110"/>
      <c r="Y38" s="114"/>
      <c r="Z38" s="110"/>
      <c r="AA38" s="110"/>
      <c r="AB38" s="110"/>
    </row>
    <row r="39" spans="1:28" s="7" customFormat="1" ht="18" x14ac:dyDescent="0.25">
      <c r="A39" s="154"/>
      <c r="B39" s="155"/>
      <c r="C39" s="147"/>
      <c r="D39" s="150"/>
      <c r="E39" s="151"/>
      <c r="F39" s="154"/>
      <c r="G39" s="154"/>
      <c r="H39" s="156"/>
      <c r="I39" s="149"/>
      <c r="J39" s="153"/>
      <c r="K39" s="157"/>
      <c r="L39" s="151"/>
      <c r="M39" s="156"/>
      <c r="N39" s="150"/>
      <c r="O39" s="157"/>
      <c r="P39" s="156"/>
      <c r="Q39" s="154"/>
      <c r="R39" s="147"/>
      <c r="S39" s="157"/>
      <c r="T39" s="121"/>
      <c r="U39" s="9"/>
      <c r="V39" s="114"/>
      <c r="W39" s="114"/>
      <c r="X39" s="110"/>
      <c r="Y39" s="114"/>
      <c r="Z39" s="110"/>
      <c r="AA39" s="110"/>
      <c r="AB39" s="110"/>
    </row>
    <row r="40" spans="1:28" s="7" customFormat="1" ht="18" x14ac:dyDescent="0.25">
      <c r="A40" s="154"/>
      <c r="B40" s="155"/>
      <c r="C40" s="147"/>
      <c r="D40" s="150"/>
      <c r="E40" s="151"/>
      <c r="F40" s="154"/>
      <c r="G40" s="154"/>
      <c r="H40" s="156"/>
      <c r="I40" s="149"/>
      <c r="J40" s="153"/>
      <c r="K40" s="157"/>
      <c r="L40" s="151"/>
      <c r="M40" s="156"/>
      <c r="N40" s="150"/>
      <c r="O40" s="157"/>
      <c r="P40" s="156"/>
      <c r="Q40" s="154"/>
      <c r="R40" s="147"/>
      <c r="S40" s="157"/>
      <c r="T40" s="121"/>
      <c r="U40" s="9"/>
      <c r="V40" s="114"/>
      <c r="W40" s="114"/>
      <c r="X40" s="110"/>
      <c r="Y40" s="114"/>
      <c r="Z40" s="110"/>
      <c r="AA40" s="110"/>
      <c r="AB40" s="110"/>
    </row>
    <row r="41" spans="1:28" s="7" customFormat="1" ht="66" customHeight="1" x14ac:dyDescent="0.25">
      <c r="A41" s="154"/>
      <c r="B41" s="155"/>
      <c r="C41" s="147"/>
      <c r="D41" s="150"/>
      <c r="E41" s="151"/>
      <c r="F41" s="154"/>
      <c r="G41" s="154"/>
      <c r="H41" s="156"/>
      <c r="I41" s="149"/>
      <c r="J41" s="153"/>
      <c r="K41" s="157"/>
      <c r="L41" s="151"/>
      <c r="M41" s="156"/>
      <c r="N41" s="150"/>
      <c r="O41" s="157"/>
      <c r="P41" s="156"/>
      <c r="Q41" s="154"/>
      <c r="R41" s="147"/>
      <c r="S41" s="157"/>
      <c r="T41" s="121"/>
      <c r="U41" s="9"/>
      <c r="V41" s="9"/>
      <c r="W41" s="9"/>
      <c r="X41" s="110"/>
      <c r="Y41" s="110"/>
      <c r="Z41" s="110"/>
      <c r="AA41" s="110"/>
      <c r="AB41" s="110"/>
    </row>
    <row r="42" spans="1:28" s="185" customFormat="1" ht="18.75" thickBot="1" x14ac:dyDescent="0.3">
      <c r="A42" s="175"/>
      <c r="B42" s="176"/>
      <c r="C42" s="177"/>
      <c r="D42" s="175"/>
      <c r="E42" s="177"/>
      <c r="F42" s="175"/>
      <c r="G42" s="175"/>
      <c r="H42" s="178"/>
      <c r="I42" s="176"/>
      <c r="J42" s="179"/>
      <c r="K42" s="180"/>
      <c r="L42" s="177"/>
      <c r="M42" s="178"/>
      <c r="N42" s="175"/>
      <c r="O42" s="176"/>
      <c r="P42" s="178"/>
      <c r="Q42" s="175"/>
      <c r="R42" s="177"/>
      <c r="S42" s="180"/>
      <c r="T42" s="181"/>
      <c r="U42" s="182"/>
      <c r="V42" s="183"/>
      <c r="W42" s="183"/>
      <c r="X42" s="184"/>
      <c r="Y42" s="183"/>
      <c r="Z42" s="184"/>
      <c r="AA42" s="184"/>
      <c r="AB42" s="184"/>
    </row>
    <row r="43" spans="1:28" s="8" customFormat="1" ht="18" x14ac:dyDescent="0.25">
      <c r="A43" s="150"/>
      <c r="B43" s="155"/>
      <c r="C43" s="147"/>
      <c r="D43" s="150"/>
      <c r="E43" s="147"/>
      <c r="F43" s="150"/>
      <c r="G43" s="154"/>
      <c r="H43" s="152"/>
      <c r="I43" s="149"/>
      <c r="J43" s="153"/>
      <c r="K43" s="167"/>
      <c r="L43" s="147"/>
      <c r="M43" s="152"/>
      <c r="N43" s="150"/>
      <c r="O43" s="167"/>
      <c r="P43" s="152"/>
      <c r="Q43" s="150"/>
      <c r="R43" s="147"/>
      <c r="S43" s="167"/>
      <c r="T43" s="119"/>
      <c r="U43" s="6"/>
      <c r="V43" s="108"/>
      <c r="W43" s="108"/>
      <c r="X43" s="111"/>
      <c r="Y43" s="108"/>
      <c r="Z43" s="111"/>
      <c r="AA43" s="111"/>
      <c r="AB43" s="111"/>
    </row>
    <row r="44" spans="1:28" s="7" customFormat="1" ht="18" x14ac:dyDescent="0.25">
      <c r="A44" s="154"/>
      <c r="B44" s="155"/>
      <c r="C44" s="147"/>
      <c r="D44" s="150"/>
      <c r="E44" s="151"/>
      <c r="F44" s="154"/>
      <c r="G44" s="154"/>
      <c r="H44" s="152"/>
      <c r="I44" s="149"/>
      <c r="J44" s="153"/>
      <c r="K44" s="157"/>
      <c r="L44" s="151"/>
      <c r="M44" s="152"/>
      <c r="N44" s="150"/>
      <c r="O44" s="157"/>
      <c r="P44" s="152"/>
      <c r="Q44" s="154"/>
      <c r="R44" s="147"/>
      <c r="S44" s="157"/>
      <c r="T44" s="121"/>
      <c r="U44" s="9"/>
      <c r="V44" s="114"/>
      <c r="W44" s="114"/>
      <c r="X44" s="110"/>
      <c r="Y44" s="110"/>
      <c r="Z44" s="110"/>
      <c r="AA44" s="110"/>
      <c r="AB44" s="110"/>
    </row>
    <row r="45" spans="1:28" s="7" customFormat="1" ht="18" x14ac:dyDescent="0.25">
      <c r="A45" s="154"/>
      <c r="B45" s="155"/>
      <c r="C45" s="147"/>
      <c r="D45" s="150"/>
      <c r="E45" s="151"/>
      <c r="F45" s="154"/>
      <c r="G45" s="154"/>
      <c r="H45" s="152"/>
      <c r="I45" s="149"/>
      <c r="J45" s="153"/>
      <c r="K45" s="157"/>
      <c r="L45" s="151"/>
      <c r="M45" s="152"/>
      <c r="N45" s="150"/>
      <c r="O45" s="157"/>
      <c r="P45" s="152"/>
      <c r="Q45" s="154"/>
      <c r="R45" s="147"/>
      <c r="S45" s="157"/>
      <c r="T45" s="121"/>
      <c r="U45" s="9"/>
      <c r="V45" s="114"/>
      <c r="W45" s="114"/>
      <c r="X45" s="110"/>
      <c r="Y45" s="110"/>
      <c r="Z45" s="110"/>
      <c r="AA45" s="110"/>
      <c r="AB45" s="110"/>
    </row>
    <row r="46" spans="1:28" s="7" customFormat="1" ht="18" x14ac:dyDescent="0.25">
      <c r="A46" s="154"/>
      <c r="B46" s="155"/>
      <c r="C46" s="147"/>
      <c r="D46" s="150"/>
      <c r="E46" s="151"/>
      <c r="F46" s="154"/>
      <c r="G46" s="154"/>
      <c r="H46" s="156"/>
      <c r="I46" s="149"/>
      <c r="J46" s="153"/>
      <c r="K46" s="157"/>
      <c r="L46" s="151"/>
      <c r="M46" s="156"/>
      <c r="N46" s="150"/>
      <c r="O46" s="157"/>
      <c r="P46" s="156"/>
      <c r="Q46" s="154"/>
      <c r="R46" s="147"/>
      <c r="S46" s="157"/>
      <c r="T46" s="121"/>
      <c r="U46" s="9"/>
      <c r="V46" s="114"/>
      <c r="W46" s="114"/>
      <c r="X46" s="110"/>
      <c r="Y46" s="114"/>
      <c r="Z46" s="110"/>
      <c r="AA46" s="110"/>
      <c r="AB46" s="110"/>
    </row>
    <row r="47" spans="1:28" s="7" customFormat="1" ht="18" x14ac:dyDescent="0.25">
      <c r="A47" s="154"/>
      <c r="B47" s="155"/>
      <c r="C47" s="147"/>
      <c r="D47" s="150"/>
      <c r="E47" s="151"/>
      <c r="F47" s="154"/>
      <c r="G47" s="154"/>
      <c r="H47" s="156"/>
      <c r="I47" s="149"/>
      <c r="J47" s="153"/>
      <c r="K47" s="157"/>
      <c r="L47" s="151"/>
      <c r="M47" s="156"/>
      <c r="N47" s="150"/>
      <c r="O47" s="157"/>
      <c r="P47" s="156"/>
      <c r="Q47" s="154"/>
      <c r="R47" s="147"/>
      <c r="S47" s="157"/>
      <c r="T47" s="121"/>
      <c r="U47" s="9"/>
      <c r="V47" s="9"/>
      <c r="W47" s="9"/>
      <c r="X47" s="110"/>
      <c r="Y47" s="110"/>
      <c r="Z47" s="110"/>
      <c r="AA47" s="110"/>
      <c r="AB47" s="110"/>
    </row>
    <row r="48" spans="1:28" s="7" customFormat="1" ht="18" x14ac:dyDescent="0.25">
      <c r="A48" s="154"/>
      <c r="B48" s="155"/>
      <c r="C48" s="147"/>
      <c r="D48" s="150"/>
      <c r="E48" s="151"/>
      <c r="F48" s="154"/>
      <c r="G48" s="154"/>
      <c r="H48" s="156"/>
      <c r="I48" s="149"/>
      <c r="J48" s="153"/>
      <c r="K48" s="157"/>
      <c r="L48" s="151"/>
      <c r="M48" s="156"/>
      <c r="N48" s="150"/>
      <c r="O48" s="157"/>
      <c r="P48" s="156"/>
      <c r="Q48" s="154"/>
      <c r="R48" s="147"/>
      <c r="S48" s="157"/>
      <c r="T48" s="121"/>
      <c r="U48" s="9"/>
      <c r="V48" s="9"/>
      <c r="W48" s="9"/>
      <c r="X48" s="110"/>
      <c r="Y48" s="110"/>
      <c r="Z48" s="110"/>
      <c r="AA48" s="110"/>
      <c r="AB48" s="110"/>
    </row>
    <row r="49" spans="1:28" s="7" customFormat="1" ht="18" x14ac:dyDescent="0.25">
      <c r="A49" s="154"/>
      <c r="B49" s="155"/>
      <c r="C49" s="147"/>
      <c r="D49" s="150"/>
      <c r="E49" s="151"/>
      <c r="F49" s="154"/>
      <c r="G49" s="154"/>
      <c r="H49" s="156"/>
      <c r="I49" s="149"/>
      <c r="J49" s="153"/>
      <c r="K49" s="157"/>
      <c r="L49" s="151"/>
      <c r="M49" s="156"/>
      <c r="N49" s="150"/>
      <c r="O49" s="157"/>
      <c r="P49" s="156"/>
      <c r="Q49" s="154"/>
      <c r="R49" s="147"/>
      <c r="S49" s="157"/>
      <c r="T49" s="119"/>
      <c r="U49" s="9"/>
      <c r="V49" s="114"/>
      <c r="W49" s="114"/>
      <c r="X49" s="110"/>
      <c r="Y49" s="114"/>
      <c r="Z49" s="110"/>
      <c r="AA49" s="110"/>
      <c r="AB49" s="110"/>
    </row>
    <row r="50" spans="1:28" s="7" customFormat="1" ht="18" x14ac:dyDescent="0.25">
      <c r="A50" s="154"/>
      <c r="B50" s="155"/>
      <c r="C50" s="147"/>
      <c r="D50" s="150"/>
      <c r="E50" s="151"/>
      <c r="F50" s="154"/>
      <c r="G50" s="154"/>
      <c r="H50" s="156"/>
      <c r="I50" s="149"/>
      <c r="J50" s="153"/>
      <c r="K50" s="157"/>
      <c r="L50" s="151"/>
      <c r="M50" s="156"/>
      <c r="N50" s="150"/>
      <c r="O50" s="157"/>
      <c r="P50" s="156"/>
      <c r="Q50" s="154"/>
      <c r="R50" s="147"/>
      <c r="S50" s="157"/>
      <c r="T50" s="119"/>
      <c r="U50" s="9"/>
      <c r="V50" s="114"/>
      <c r="W50" s="114"/>
      <c r="X50" s="110"/>
      <c r="Y50" s="114"/>
      <c r="Z50" s="110"/>
      <c r="AA50" s="110"/>
      <c r="AB50" s="110"/>
    </row>
    <row r="51" spans="1:28" s="7" customFormat="1" ht="18" x14ac:dyDescent="0.25">
      <c r="A51" s="154"/>
      <c r="B51" s="155"/>
      <c r="C51" s="147"/>
      <c r="D51" s="150"/>
      <c r="E51" s="151"/>
      <c r="F51" s="154"/>
      <c r="G51" s="154"/>
      <c r="H51" s="156"/>
      <c r="I51" s="149"/>
      <c r="J51" s="153"/>
      <c r="K51" s="157"/>
      <c r="L51" s="151"/>
      <c r="M51" s="156"/>
      <c r="N51" s="150"/>
      <c r="O51" s="157"/>
      <c r="P51" s="156"/>
      <c r="Q51" s="154"/>
      <c r="R51" s="147"/>
      <c r="S51" s="157"/>
      <c r="T51" s="119"/>
      <c r="U51" s="9"/>
      <c r="V51" s="114"/>
      <c r="W51" s="114"/>
      <c r="X51" s="110"/>
      <c r="Y51" s="114"/>
      <c r="Z51" s="110"/>
      <c r="AA51" s="110"/>
      <c r="AB51" s="110"/>
    </row>
    <row r="52" spans="1:28" s="7" customFormat="1" ht="18" x14ac:dyDescent="0.25">
      <c r="A52" s="154"/>
      <c r="B52" s="155"/>
      <c r="C52" s="147"/>
      <c r="D52" s="150"/>
      <c r="E52" s="151"/>
      <c r="F52" s="150"/>
      <c r="G52" s="154"/>
      <c r="H52" s="156"/>
      <c r="I52" s="149"/>
      <c r="J52" s="153"/>
      <c r="K52" s="157"/>
      <c r="L52" s="151"/>
      <c r="M52" s="156"/>
      <c r="N52" s="150"/>
      <c r="O52" s="157"/>
      <c r="P52" s="156"/>
      <c r="Q52" s="154"/>
      <c r="R52" s="147"/>
      <c r="S52" s="157"/>
      <c r="T52" s="121"/>
      <c r="U52" s="9"/>
      <c r="V52" s="114"/>
      <c r="W52" s="114"/>
      <c r="X52" s="110"/>
      <c r="Y52" s="114"/>
      <c r="Z52" s="110"/>
      <c r="AA52" s="110"/>
      <c r="AB52" s="110"/>
    </row>
    <row r="53" spans="1:28" s="7" customFormat="1" ht="18" x14ac:dyDescent="0.25">
      <c r="A53" s="154"/>
      <c r="B53" s="155"/>
      <c r="C53" s="147"/>
      <c r="D53" s="150"/>
      <c r="E53" s="151"/>
      <c r="F53" s="154"/>
      <c r="G53" s="154"/>
      <c r="H53" s="156"/>
      <c r="I53" s="149"/>
      <c r="J53" s="153"/>
      <c r="K53" s="157"/>
      <c r="L53" s="151"/>
      <c r="M53" s="156"/>
      <c r="N53" s="150"/>
      <c r="O53" s="157"/>
      <c r="P53" s="156"/>
      <c r="Q53" s="154"/>
      <c r="R53" s="147"/>
      <c r="S53" s="157"/>
      <c r="T53" s="119"/>
      <c r="U53" s="9"/>
      <c r="V53" s="114"/>
      <c r="W53" s="114"/>
      <c r="X53" s="110"/>
      <c r="Y53" s="114"/>
      <c r="Z53" s="110"/>
      <c r="AA53" s="110"/>
      <c r="AB53" s="110"/>
    </row>
    <row r="54" spans="1:28" s="7" customFormat="1" ht="18" x14ac:dyDescent="0.25">
      <c r="A54" s="154"/>
      <c r="B54" s="120"/>
      <c r="C54" s="147"/>
      <c r="D54" s="150"/>
      <c r="E54" s="151"/>
      <c r="F54" s="154"/>
      <c r="G54" s="154"/>
      <c r="H54" s="156"/>
      <c r="I54" s="149"/>
      <c r="J54" s="153"/>
      <c r="K54" s="157"/>
      <c r="L54" s="151"/>
      <c r="M54" s="156"/>
      <c r="N54" s="150"/>
      <c r="O54" s="157"/>
      <c r="P54" s="156"/>
      <c r="Q54" s="171"/>
      <c r="R54" s="147"/>
      <c r="S54" s="157"/>
      <c r="T54" s="121"/>
      <c r="U54" s="9"/>
      <c r="V54" s="114"/>
      <c r="W54" s="114"/>
      <c r="X54" s="110"/>
      <c r="Y54" s="114"/>
      <c r="Z54" s="110"/>
      <c r="AA54" s="110"/>
      <c r="AB54" s="110"/>
    </row>
    <row r="55" spans="1:28" s="7" customFormat="1" ht="18" x14ac:dyDescent="0.25">
      <c r="A55" s="154"/>
      <c r="B55" s="120"/>
      <c r="C55" s="147"/>
      <c r="D55" s="150"/>
      <c r="E55" s="151"/>
      <c r="F55" s="154"/>
      <c r="G55" s="154"/>
      <c r="H55" s="156"/>
      <c r="I55" s="149"/>
      <c r="J55" s="153"/>
      <c r="K55" s="157"/>
      <c r="L55" s="151"/>
      <c r="M55" s="156"/>
      <c r="N55" s="150"/>
      <c r="O55" s="157"/>
      <c r="P55" s="156"/>
      <c r="Q55" s="171"/>
      <c r="R55" s="147"/>
      <c r="S55" s="157"/>
      <c r="T55" s="119"/>
      <c r="U55" s="9"/>
      <c r="V55" s="114"/>
      <c r="W55" s="114"/>
      <c r="X55" s="110"/>
      <c r="Y55" s="114"/>
      <c r="Z55" s="110"/>
      <c r="AA55" s="110"/>
      <c r="AB55" s="110"/>
    </row>
    <row r="56" spans="1:28" s="7" customFormat="1" ht="18" x14ac:dyDescent="0.25">
      <c r="A56" s="154"/>
      <c r="B56" s="120"/>
      <c r="C56" s="147"/>
      <c r="D56" s="150"/>
      <c r="E56" s="151"/>
      <c r="F56" s="154"/>
      <c r="G56" s="154"/>
      <c r="H56" s="156"/>
      <c r="I56" s="149"/>
      <c r="J56" s="153"/>
      <c r="K56" s="157"/>
      <c r="L56" s="151"/>
      <c r="M56" s="156"/>
      <c r="N56" s="150"/>
      <c r="O56" s="157"/>
      <c r="P56" s="156"/>
      <c r="Q56" s="154"/>
      <c r="R56" s="147"/>
      <c r="S56" s="157"/>
      <c r="T56" s="119"/>
      <c r="U56" s="9"/>
      <c r="V56" s="114"/>
      <c r="W56" s="114"/>
      <c r="X56" s="110"/>
      <c r="Y56" s="110"/>
      <c r="Z56" s="110"/>
      <c r="AA56" s="110"/>
      <c r="AB56" s="110"/>
    </row>
    <row r="57" spans="1:28" s="7" customFormat="1" ht="18" x14ac:dyDescent="0.25">
      <c r="A57" s="154"/>
      <c r="B57" s="120"/>
      <c r="C57" s="147"/>
      <c r="D57" s="150"/>
      <c r="E57" s="151"/>
      <c r="F57" s="154"/>
      <c r="G57" s="154"/>
      <c r="H57" s="156"/>
      <c r="I57" s="149"/>
      <c r="J57" s="153"/>
      <c r="K57" s="157"/>
      <c r="L57" s="151"/>
      <c r="M57" s="156"/>
      <c r="N57" s="150"/>
      <c r="O57" s="157"/>
      <c r="P57" s="156"/>
      <c r="Q57" s="154"/>
      <c r="R57" s="147"/>
      <c r="S57" s="157"/>
      <c r="T57" s="119"/>
      <c r="U57" s="9"/>
      <c r="V57" s="114"/>
      <c r="W57" s="114"/>
      <c r="X57" s="110"/>
      <c r="Y57" s="114"/>
      <c r="Z57" s="110"/>
      <c r="AA57" s="110"/>
      <c r="AB57" s="110"/>
    </row>
    <row r="58" spans="1:28" s="7" customFormat="1" ht="18" x14ac:dyDescent="0.25">
      <c r="A58" s="154"/>
      <c r="B58" s="120"/>
      <c r="C58" s="147"/>
      <c r="D58" s="150"/>
      <c r="E58" s="151"/>
      <c r="F58" s="137"/>
      <c r="G58" s="154"/>
      <c r="H58" s="156"/>
      <c r="I58" s="149"/>
      <c r="J58" s="153"/>
      <c r="K58" s="157"/>
      <c r="L58" s="151"/>
      <c r="M58" s="156"/>
      <c r="N58" s="150"/>
      <c r="O58" s="157"/>
      <c r="P58" s="156"/>
      <c r="Q58" s="154"/>
      <c r="R58" s="147"/>
      <c r="S58" s="157"/>
      <c r="T58" s="119"/>
      <c r="U58" s="9"/>
      <c r="V58" s="114"/>
      <c r="W58" s="114"/>
      <c r="X58" s="110"/>
      <c r="Y58" s="114"/>
      <c r="Z58" s="110"/>
      <c r="AA58" s="110"/>
      <c r="AB58" s="110"/>
    </row>
    <row r="59" spans="1:28" s="185" customFormat="1" ht="18.75" thickBot="1" x14ac:dyDescent="0.3">
      <c r="A59" s="175"/>
      <c r="B59" s="176"/>
      <c r="C59" s="177"/>
      <c r="D59" s="175"/>
      <c r="E59" s="177"/>
      <c r="F59" s="175"/>
      <c r="G59" s="175"/>
      <c r="H59" s="178"/>
      <c r="I59" s="176"/>
      <c r="J59" s="179"/>
      <c r="K59" s="180"/>
      <c r="L59" s="177"/>
      <c r="M59" s="178"/>
      <c r="N59" s="175"/>
      <c r="O59" s="176"/>
      <c r="P59" s="178"/>
      <c r="Q59" s="175"/>
      <c r="R59" s="177"/>
      <c r="S59" s="180"/>
      <c r="T59" s="181"/>
      <c r="U59" s="182"/>
      <c r="V59" s="183"/>
      <c r="W59" s="183"/>
      <c r="X59" s="184"/>
      <c r="Y59" s="183"/>
      <c r="Z59" s="184"/>
      <c r="AA59" s="184"/>
      <c r="AB59" s="184"/>
    </row>
    <row r="60" spans="1:28" s="7" customFormat="1" ht="18" x14ac:dyDescent="0.25">
      <c r="A60" s="154"/>
      <c r="B60" s="120"/>
      <c r="C60" s="147"/>
      <c r="D60" s="150"/>
      <c r="E60" s="151"/>
      <c r="F60" s="137"/>
      <c r="G60" s="154"/>
      <c r="H60" s="156"/>
      <c r="I60" s="149"/>
      <c r="J60" s="153"/>
      <c r="K60" s="157"/>
      <c r="L60" s="151"/>
      <c r="M60" s="156"/>
      <c r="N60" s="150"/>
      <c r="O60" s="157"/>
      <c r="P60" s="156"/>
      <c r="Q60" s="154"/>
      <c r="R60" s="147"/>
      <c r="S60" s="157"/>
      <c r="T60" s="121"/>
      <c r="U60" s="9"/>
      <c r="V60" s="114"/>
      <c r="W60" s="114"/>
      <c r="X60" s="110"/>
      <c r="Y60" s="110"/>
      <c r="Z60" s="110"/>
      <c r="AA60" s="110"/>
      <c r="AB60" s="110"/>
    </row>
    <row r="61" spans="1:28" s="7" customFormat="1" ht="18" x14ac:dyDescent="0.25">
      <c r="A61" s="154"/>
      <c r="B61" s="120"/>
      <c r="C61" s="147"/>
      <c r="D61" s="150"/>
      <c r="E61" s="151"/>
      <c r="F61" s="137"/>
      <c r="G61" s="154"/>
      <c r="H61" s="156"/>
      <c r="I61" s="149"/>
      <c r="J61" s="153"/>
      <c r="K61" s="157"/>
      <c r="L61" s="151"/>
      <c r="M61" s="156"/>
      <c r="N61" s="150"/>
      <c r="O61" s="157"/>
      <c r="P61" s="156"/>
      <c r="Q61" s="154"/>
      <c r="R61" s="147"/>
      <c r="S61" s="157"/>
      <c r="T61" s="121"/>
      <c r="U61" s="9"/>
      <c r="V61" s="114"/>
      <c r="W61" s="114"/>
      <c r="X61" s="110"/>
      <c r="Y61" s="110"/>
      <c r="Z61" s="110"/>
      <c r="AA61" s="110"/>
      <c r="AB61" s="110"/>
    </row>
    <row r="62" spans="1:28" s="7" customFormat="1" ht="18" x14ac:dyDescent="0.25">
      <c r="A62" s="154"/>
      <c r="B62" s="120"/>
      <c r="C62" s="147"/>
      <c r="D62" s="150"/>
      <c r="E62" s="151"/>
      <c r="F62" s="137"/>
      <c r="G62" s="154"/>
      <c r="H62" s="156"/>
      <c r="I62" s="149"/>
      <c r="J62" s="153"/>
      <c r="K62" s="157"/>
      <c r="L62" s="151"/>
      <c r="M62" s="156"/>
      <c r="N62" s="150"/>
      <c r="O62" s="157"/>
      <c r="P62" s="156"/>
      <c r="Q62" s="154"/>
      <c r="R62" s="147"/>
      <c r="S62" s="157"/>
      <c r="T62" s="121"/>
      <c r="U62" s="9"/>
      <c r="V62" s="114"/>
      <c r="W62" s="114"/>
      <c r="X62" s="110"/>
      <c r="Y62" s="114"/>
      <c r="Z62" s="110"/>
      <c r="AA62" s="110"/>
      <c r="AB62" s="110"/>
    </row>
    <row r="63" spans="1:28" s="7" customFormat="1" ht="18" x14ac:dyDescent="0.25">
      <c r="A63" s="154"/>
      <c r="B63" s="120"/>
      <c r="C63" s="147"/>
      <c r="D63" s="150"/>
      <c r="E63" s="151"/>
      <c r="F63" s="137"/>
      <c r="G63" s="154"/>
      <c r="H63" s="156"/>
      <c r="I63" s="149"/>
      <c r="J63" s="153"/>
      <c r="K63" s="157"/>
      <c r="L63" s="151"/>
      <c r="M63" s="156"/>
      <c r="N63" s="150"/>
      <c r="O63" s="157"/>
      <c r="P63" s="156"/>
      <c r="Q63" s="154"/>
      <c r="R63" s="147"/>
      <c r="S63" s="157"/>
      <c r="T63" s="119"/>
      <c r="U63" s="9"/>
      <c r="V63" s="114"/>
      <c r="W63" s="114"/>
      <c r="X63" s="110"/>
      <c r="Y63" s="114"/>
      <c r="Z63" s="110"/>
      <c r="AA63" s="110"/>
      <c r="AB63" s="110"/>
    </row>
    <row r="64" spans="1:28" s="7" customFormat="1" ht="18" x14ac:dyDescent="0.25">
      <c r="A64" s="154"/>
      <c r="B64" s="120"/>
      <c r="C64" s="147"/>
      <c r="D64" s="150"/>
      <c r="E64" s="151"/>
      <c r="F64" s="137"/>
      <c r="G64" s="154"/>
      <c r="H64" s="156"/>
      <c r="I64" s="149"/>
      <c r="J64" s="153"/>
      <c r="K64" s="157"/>
      <c r="L64" s="151"/>
      <c r="M64" s="156"/>
      <c r="N64" s="150"/>
      <c r="O64" s="157"/>
      <c r="P64" s="156"/>
      <c r="Q64" s="154"/>
      <c r="R64" s="147"/>
      <c r="S64" s="157"/>
      <c r="T64" s="119"/>
      <c r="U64" s="9"/>
      <c r="V64" s="114"/>
      <c r="W64" s="114"/>
      <c r="X64" s="110"/>
      <c r="Y64" s="114"/>
      <c r="Z64" s="110"/>
      <c r="AA64" s="110"/>
      <c r="AB64" s="110"/>
    </row>
    <row r="65" spans="1:28" s="7" customFormat="1" ht="18" x14ac:dyDescent="0.25">
      <c r="A65" s="154"/>
      <c r="B65" s="120"/>
      <c r="C65" s="147"/>
      <c r="D65" s="150"/>
      <c r="E65" s="151"/>
      <c r="F65" s="137"/>
      <c r="G65" s="154"/>
      <c r="H65" s="156"/>
      <c r="I65" s="149"/>
      <c r="J65" s="153"/>
      <c r="K65" s="157"/>
      <c r="L65" s="151"/>
      <c r="M65" s="156"/>
      <c r="N65" s="150"/>
      <c r="O65" s="157"/>
      <c r="P65" s="156"/>
      <c r="Q65" s="155"/>
      <c r="R65" s="147"/>
      <c r="S65" s="157"/>
      <c r="T65" s="119"/>
      <c r="U65" s="9"/>
      <c r="V65" s="114"/>
      <c r="W65" s="114"/>
      <c r="X65" s="110"/>
      <c r="Y65" s="114"/>
      <c r="Z65" s="110"/>
      <c r="AA65" s="110"/>
      <c r="AB65" s="110"/>
    </row>
    <row r="66" spans="1:28" s="7" customFormat="1" ht="18" x14ac:dyDescent="0.25">
      <c r="A66" s="154"/>
      <c r="B66" s="120"/>
      <c r="C66" s="147"/>
      <c r="D66" s="150"/>
      <c r="E66" s="151"/>
      <c r="F66" s="137"/>
      <c r="G66" s="154"/>
      <c r="H66" s="156"/>
      <c r="I66" s="149"/>
      <c r="J66" s="153"/>
      <c r="L66" s="151"/>
      <c r="M66" s="156"/>
      <c r="N66" s="150"/>
      <c r="O66" s="157"/>
      <c r="P66" s="156"/>
      <c r="Q66" s="155"/>
      <c r="R66" s="147"/>
      <c r="S66" s="157"/>
      <c r="T66" s="119"/>
      <c r="U66" s="9"/>
      <c r="V66" s="114"/>
      <c r="W66" s="114"/>
      <c r="X66" s="110"/>
      <c r="Y66" s="114"/>
      <c r="Z66" s="110"/>
      <c r="AA66" s="110"/>
      <c r="AB66" s="110"/>
    </row>
    <row r="67" spans="1:28" s="7" customFormat="1" ht="18" x14ac:dyDescent="0.25">
      <c r="A67" s="154"/>
      <c r="B67" s="120"/>
      <c r="C67" s="147"/>
      <c r="D67" s="150"/>
      <c r="E67" s="151"/>
      <c r="F67" s="137"/>
      <c r="G67" s="154"/>
      <c r="H67" s="156"/>
      <c r="I67" s="149"/>
      <c r="J67" s="153"/>
      <c r="K67" s="157"/>
      <c r="L67" s="151"/>
      <c r="M67" s="156"/>
      <c r="N67" s="150"/>
      <c r="O67" s="157"/>
      <c r="P67" s="156"/>
      <c r="Q67" s="155"/>
      <c r="R67" s="147"/>
      <c r="S67" s="157"/>
      <c r="T67" s="121"/>
      <c r="U67" s="9"/>
      <c r="V67" s="114"/>
      <c r="W67" s="114"/>
      <c r="X67" s="110"/>
      <c r="Y67" s="110"/>
      <c r="Z67" s="110"/>
      <c r="AA67" s="110"/>
      <c r="AB67" s="110"/>
    </row>
    <row r="68" spans="1:28" s="7" customFormat="1" ht="18" x14ac:dyDescent="0.25">
      <c r="A68" s="154"/>
      <c r="B68" s="120"/>
      <c r="C68" s="147"/>
      <c r="D68" s="150"/>
      <c r="E68" s="151"/>
      <c r="F68" s="137"/>
      <c r="G68" s="154"/>
      <c r="H68" s="156"/>
      <c r="I68" s="149"/>
      <c r="J68" s="153"/>
      <c r="K68" s="157"/>
      <c r="L68" s="151"/>
      <c r="M68" s="156"/>
      <c r="N68" s="150"/>
      <c r="O68" s="157"/>
      <c r="P68" s="156"/>
      <c r="Q68" s="154"/>
      <c r="R68" s="147"/>
      <c r="S68" s="157"/>
      <c r="T68" s="121"/>
      <c r="U68" s="9"/>
      <c r="V68" s="114"/>
      <c r="W68" s="114"/>
      <c r="X68" s="110"/>
      <c r="Y68" s="110"/>
      <c r="Z68" s="110"/>
      <c r="AA68" s="110"/>
      <c r="AB68" s="110"/>
    </row>
    <row r="69" spans="1:28" s="7" customFormat="1" ht="18" x14ac:dyDescent="0.25">
      <c r="A69" s="154"/>
      <c r="B69" s="120"/>
      <c r="C69" s="147"/>
      <c r="D69" s="150"/>
      <c r="E69" s="151"/>
      <c r="F69" s="137"/>
      <c r="G69" s="154"/>
      <c r="H69" s="156"/>
      <c r="I69" s="149"/>
      <c r="J69" s="153"/>
      <c r="K69" s="157"/>
      <c r="L69" s="151"/>
      <c r="M69" s="156"/>
      <c r="N69" s="150"/>
      <c r="O69" s="157"/>
      <c r="P69" s="156"/>
      <c r="Q69" s="154"/>
      <c r="R69" s="147"/>
      <c r="S69" s="157"/>
      <c r="T69" s="119"/>
      <c r="U69" s="9"/>
      <c r="V69" s="114"/>
      <c r="W69" s="114"/>
      <c r="X69" s="110"/>
      <c r="Y69" s="110"/>
      <c r="Z69" s="110"/>
      <c r="AA69" s="110"/>
      <c r="AB69" s="110"/>
    </row>
    <row r="70" spans="1:28" s="7" customFormat="1" ht="18" x14ac:dyDescent="0.25">
      <c r="A70" s="154"/>
      <c r="B70" s="120"/>
      <c r="C70" s="147"/>
      <c r="D70" s="150"/>
      <c r="E70" s="151"/>
      <c r="F70" s="121"/>
      <c r="G70" s="154"/>
      <c r="H70" s="156"/>
      <c r="I70" s="149"/>
      <c r="J70" s="153"/>
      <c r="K70" s="157"/>
      <c r="L70" s="151"/>
      <c r="M70" s="156"/>
      <c r="N70" s="150"/>
      <c r="O70" s="157"/>
      <c r="P70" s="156"/>
      <c r="Q70" s="154"/>
      <c r="R70" s="147"/>
      <c r="S70" s="157"/>
      <c r="T70" s="121"/>
      <c r="U70" s="9"/>
      <c r="V70" s="114"/>
      <c r="W70" s="110"/>
      <c r="X70" s="110"/>
      <c r="Y70" s="110"/>
      <c r="Z70" s="110"/>
      <c r="AA70" s="110"/>
      <c r="AB70" s="110"/>
    </row>
    <row r="71" spans="1:28" s="7" customFormat="1" ht="18" x14ac:dyDescent="0.25">
      <c r="A71" s="154"/>
      <c r="B71" s="120"/>
      <c r="C71" s="147"/>
      <c r="D71" s="150"/>
      <c r="E71" s="151"/>
      <c r="F71" s="121"/>
      <c r="G71" s="154"/>
      <c r="H71" s="156"/>
      <c r="I71" s="149"/>
      <c r="J71" s="153"/>
      <c r="K71" s="157"/>
      <c r="L71" s="151"/>
      <c r="M71" s="156"/>
      <c r="N71" s="150"/>
      <c r="O71" s="157"/>
      <c r="P71" s="156"/>
      <c r="Q71" s="154"/>
      <c r="R71" s="147"/>
      <c r="S71" s="157"/>
      <c r="T71" s="119"/>
      <c r="U71" s="9"/>
      <c r="V71" s="114"/>
      <c r="W71" s="110"/>
      <c r="X71" s="110"/>
      <c r="Y71" s="110"/>
      <c r="Z71" s="110"/>
      <c r="AA71" s="110"/>
      <c r="AB71" s="110"/>
    </row>
    <row r="72" spans="1:28" s="7" customFormat="1" ht="18" x14ac:dyDescent="0.25">
      <c r="A72" s="154"/>
      <c r="B72" s="120"/>
      <c r="C72" s="147"/>
      <c r="D72" s="150"/>
      <c r="E72" s="151"/>
      <c r="F72" s="121"/>
      <c r="G72" s="154"/>
      <c r="H72" s="156"/>
      <c r="I72" s="149"/>
      <c r="J72" s="153"/>
      <c r="K72" s="157"/>
      <c r="L72" s="151"/>
      <c r="M72" s="156"/>
      <c r="N72" s="150"/>
      <c r="O72" s="157"/>
      <c r="P72" s="156"/>
      <c r="Q72" s="154"/>
      <c r="R72" s="147"/>
      <c r="S72" s="157"/>
      <c r="T72" s="121"/>
      <c r="U72" s="9"/>
      <c r="V72" s="114"/>
      <c r="W72" s="110"/>
      <c r="X72" s="110"/>
      <c r="Y72" s="110"/>
      <c r="Z72" s="110"/>
      <c r="AA72" s="110"/>
      <c r="AB72" s="110"/>
    </row>
    <row r="73" spans="1:28" s="185" customFormat="1" ht="18.75" thickBot="1" x14ac:dyDescent="0.3">
      <c r="A73" s="175"/>
      <c r="B73" s="176"/>
      <c r="C73" s="177"/>
      <c r="D73" s="175"/>
      <c r="E73" s="177"/>
      <c r="F73" s="175"/>
      <c r="G73" s="175"/>
      <c r="H73" s="178"/>
      <c r="I73" s="176"/>
      <c r="J73" s="179"/>
      <c r="K73" s="180"/>
      <c r="L73" s="177"/>
      <c r="M73" s="178"/>
      <c r="N73" s="175"/>
      <c r="O73" s="176"/>
      <c r="P73" s="178"/>
      <c r="Q73" s="175"/>
      <c r="R73" s="177"/>
      <c r="S73" s="180"/>
      <c r="T73" s="181"/>
      <c r="U73" s="182"/>
      <c r="V73" s="183"/>
      <c r="W73" s="183"/>
      <c r="X73" s="184"/>
      <c r="Y73" s="183"/>
      <c r="Z73" s="184"/>
      <c r="AA73" s="184"/>
      <c r="AB73" s="184"/>
    </row>
    <row r="74" spans="1:28" s="7" customFormat="1" ht="18" x14ac:dyDescent="0.25">
      <c r="A74" s="154"/>
      <c r="B74" s="120"/>
      <c r="C74" s="147"/>
      <c r="D74" s="150"/>
      <c r="E74" s="151"/>
      <c r="F74" s="137"/>
      <c r="G74" s="154"/>
      <c r="H74" s="156"/>
      <c r="I74" s="149"/>
      <c r="J74" s="153"/>
      <c r="K74" s="157"/>
      <c r="L74" s="151"/>
      <c r="M74" s="156"/>
      <c r="N74" s="150"/>
      <c r="O74" s="157"/>
      <c r="P74" s="156"/>
      <c r="Q74" s="154"/>
      <c r="R74" s="147"/>
      <c r="S74" s="157"/>
      <c r="T74" s="121"/>
      <c r="U74" s="9"/>
      <c r="V74" s="114"/>
      <c r="W74" s="110"/>
      <c r="X74" s="110"/>
      <c r="Y74" s="114"/>
      <c r="Z74" s="110"/>
      <c r="AA74" s="110"/>
      <c r="AB74" s="110"/>
    </row>
    <row r="75" spans="1:28" s="7" customFormat="1" ht="18" x14ac:dyDescent="0.25">
      <c r="A75" s="154"/>
      <c r="B75" s="120"/>
      <c r="C75" s="147"/>
      <c r="D75" s="150"/>
      <c r="E75" s="151"/>
      <c r="F75" s="137"/>
      <c r="G75" s="154"/>
      <c r="H75" s="156"/>
      <c r="I75" s="149"/>
      <c r="J75" s="153"/>
      <c r="K75" s="157"/>
      <c r="L75" s="151"/>
      <c r="M75" s="156"/>
      <c r="N75" s="150"/>
      <c r="O75" s="157"/>
      <c r="P75" s="156"/>
      <c r="Q75" s="154"/>
      <c r="R75" s="147"/>
      <c r="S75" s="157"/>
      <c r="T75" s="121"/>
      <c r="V75" s="114"/>
      <c r="W75" s="110"/>
      <c r="X75" s="110"/>
      <c r="Y75" s="114"/>
      <c r="Z75" s="110"/>
      <c r="AA75" s="110"/>
      <c r="AB75" s="110"/>
    </row>
    <row r="76" spans="1:28" s="7" customFormat="1" ht="18" x14ac:dyDescent="0.25">
      <c r="A76" s="154"/>
      <c r="B76" s="120"/>
      <c r="C76" s="147"/>
      <c r="D76" s="150"/>
      <c r="E76" s="151"/>
      <c r="F76" s="137"/>
      <c r="G76" s="154"/>
      <c r="H76" s="156"/>
      <c r="I76" s="149"/>
      <c r="J76" s="153"/>
      <c r="K76" s="157"/>
      <c r="L76" s="151"/>
      <c r="M76" s="156"/>
      <c r="N76" s="150"/>
      <c r="O76" s="157"/>
      <c r="P76" s="156"/>
      <c r="Q76" s="154"/>
      <c r="R76" s="147"/>
      <c r="S76" s="157"/>
      <c r="T76" s="121"/>
      <c r="V76" s="114"/>
      <c r="W76" s="110"/>
      <c r="X76" s="110"/>
      <c r="Y76" s="110"/>
      <c r="Z76" s="110"/>
      <c r="AA76" s="110"/>
      <c r="AB76" s="110"/>
    </row>
    <row r="77" spans="1:28" s="7" customFormat="1" ht="18" x14ac:dyDescent="0.25">
      <c r="A77" s="154"/>
      <c r="B77" s="120"/>
      <c r="C77" s="147"/>
      <c r="D77" s="150"/>
      <c r="E77" s="151"/>
      <c r="F77" s="137"/>
      <c r="G77" s="154"/>
      <c r="H77" s="156"/>
      <c r="I77" s="149"/>
      <c r="J77" s="153"/>
      <c r="K77" s="157"/>
      <c r="L77" s="151"/>
      <c r="M77" s="156"/>
      <c r="N77" s="150"/>
      <c r="O77" s="157"/>
      <c r="P77" s="156"/>
      <c r="Q77" s="154"/>
      <c r="R77" s="147"/>
      <c r="S77" s="157"/>
      <c r="T77" s="121"/>
      <c r="V77" s="114"/>
      <c r="W77" s="110"/>
      <c r="X77" s="110"/>
      <c r="Y77" s="110"/>
      <c r="Z77" s="110"/>
      <c r="AA77" s="110"/>
      <c r="AB77" s="110"/>
    </row>
    <row r="78" spans="1:28" s="7" customFormat="1" ht="18" x14ac:dyDescent="0.25">
      <c r="A78" s="154"/>
      <c r="B78" s="120"/>
      <c r="C78" s="147"/>
      <c r="D78" s="150"/>
      <c r="E78" s="151"/>
      <c r="F78" s="137"/>
      <c r="G78" s="154"/>
      <c r="H78" s="156"/>
      <c r="I78" s="149"/>
      <c r="J78" s="153"/>
      <c r="K78" s="157"/>
      <c r="L78" s="154"/>
      <c r="M78" s="156"/>
      <c r="N78" s="150"/>
      <c r="O78" s="157"/>
      <c r="P78" s="156"/>
      <c r="Q78" s="154"/>
      <c r="R78" s="147"/>
      <c r="S78" s="157"/>
      <c r="T78" s="121"/>
      <c r="V78" s="114"/>
      <c r="W78" s="110"/>
      <c r="X78" s="110"/>
      <c r="Y78" s="110"/>
      <c r="Z78" s="110"/>
      <c r="AA78" s="110"/>
      <c r="AB78" s="110"/>
    </row>
    <row r="79" spans="1:28" s="7" customFormat="1" ht="18" x14ac:dyDescent="0.25">
      <c r="A79" s="154"/>
      <c r="B79" s="120"/>
      <c r="C79" s="147"/>
      <c r="D79" s="150"/>
      <c r="E79" s="151"/>
      <c r="F79" s="137"/>
      <c r="G79" s="154"/>
      <c r="H79" s="156"/>
      <c r="I79" s="149"/>
      <c r="J79" s="153"/>
      <c r="K79" s="157"/>
      <c r="L79" s="154"/>
      <c r="M79" s="156"/>
      <c r="N79" s="150"/>
      <c r="O79" s="157"/>
      <c r="P79" s="156"/>
      <c r="Q79" s="154"/>
      <c r="R79" s="147"/>
      <c r="S79" s="157"/>
      <c r="T79" s="121"/>
      <c r="V79" s="114"/>
      <c r="W79" s="110"/>
      <c r="X79" s="110"/>
      <c r="Y79" s="114"/>
      <c r="Z79" s="110"/>
      <c r="AA79" s="110"/>
      <c r="AB79" s="110"/>
    </row>
    <row r="80" spans="1:28" s="7" customFormat="1" ht="18" x14ac:dyDescent="0.25">
      <c r="A80" s="154"/>
      <c r="B80" s="120"/>
      <c r="C80" s="147"/>
      <c r="D80" s="150"/>
      <c r="E80" s="151"/>
      <c r="F80" s="121"/>
      <c r="G80" s="154"/>
      <c r="H80" s="156"/>
      <c r="I80" s="149"/>
      <c r="J80" s="153"/>
      <c r="K80" s="157"/>
      <c r="L80" s="151"/>
      <c r="M80" s="156"/>
      <c r="N80" s="150"/>
      <c r="O80" s="157"/>
      <c r="P80" s="156"/>
      <c r="Q80" s="154"/>
      <c r="R80" s="147"/>
      <c r="S80" s="157"/>
      <c r="T80" s="121"/>
      <c r="V80" s="114"/>
      <c r="W80" s="110"/>
      <c r="X80" s="110"/>
      <c r="Y80" s="110"/>
      <c r="Z80" s="110"/>
      <c r="AA80" s="110"/>
      <c r="AB80" s="110"/>
    </row>
    <row r="81" spans="1:28" s="7" customFormat="1" ht="18" x14ac:dyDescent="0.25">
      <c r="A81" s="154"/>
      <c r="B81" s="120"/>
      <c r="C81" s="147"/>
      <c r="D81" s="150"/>
      <c r="E81" s="151"/>
      <c r="F81" s="121"/>
      <c r="G81" s="154"/>
      <c r="H81" s="156"/>
      <c r="I81" s="149"/>
      <c r="J81" s="153"/>
      <c r="K81" s="157"/>
      <c r="L81" s="154"/>
      <c r="M81" s="156"/>
      <c r="N81" s="150"/>
      <c r="O81" s="157"/>
      <c r="P81" s="156"/>
      <c r="Q81" s="154"/>
      <c r="R81" s="147"/>
      <c r="S81" s="157"/>
      <c r="T81" s="121"/>
      <c r="V81" s="114"/>
      <c r="W81" s="110"/>
      <c r="X81" s="110"/>
      <c r="Y81" s="110"/>
      <c r="Z81" s="110"/>
      <c r="AA81" s="110"/>
      <c r="AB81" s="110"/>
    </row>
    <row r="82" spans="1:28" s="7" customFormat="1" ht="18" x14ac:dyDescent="0.25">
      <c r="A82" s="154"/>
      <c r="B82" s="120"/>
      <c r="C82" s="147"/>
      <c r="D82" s="150"/>
      <c r="E82" s="151"/>
      <c r="F82" s="137"/>
      <c r="G82" s="154"/>
      <c r="H82" s="156"/>
      <c r="I82" s="149"/>
      <c r="J82" s="153"/>
      <c r="K82" s="157"/>
      <c r="L82" s="154"/>
      <c r="M82" s="156"/>
      <c r="N82" s="150"/>
      <c r="O82" s="157"/>
      <c r="P82" s="156"/>
      <c r="Q82" s="154"/>
      <c r="R82" s="147"/>
      <c r="S82" s="157"/>
      <c r="T82" s="121"/>
      <c r="V82" s="114"/>
      <c r="W82" s="110"/>
      <c r="X82" s="110"/>
      <c r="Y82" s="110"/>
      <c r="Z82" s="110"/>
      <c r="AA82" s="110"/>
      <c r="AB82" s="110"/>
    </row>
    <row r="83" spans="1:28" s="7" customFormat="1" ht="18" x14ac:dyDescent="0.25">
      <c r="A83" s="154"/>
      <c r="B83" s="120"/>
      <c r="C83" s="147"/>
      <c r="D83" s="150"/>
      <c r="E83" s="151"/>
      <c r="F83" s="137"/>
      <c r="G83" s="154"/>
      <c r="H83" s="156"/>
      <c r="I83" s="149"/>
      <c r="J83" s="153"/>
      <c r="K83" s="157"/>
      <c r="L83" s="151"/>
      <c r="M83" s="156"/>
      <c r="N83" s="150"/>
      <c r="O83" s="157"/>
      <c r="P83" s="156"/>
      <c r="Q83" s="154"/>
      <c r="R83" s="147"/>
      <c r="S83" s="157"/>
      <c r="T83" s="121"/>
      <c r="V83" s="114"/>
      <c r="W83" s="110"/>
      <c r="X83" s="110"/>
      <c r="Y83" s="114"/>
      <c r="Z83" s="110"/>
      <c r="AA83" s="110"/>
      <c r="AB83" s="110"/>
    </row>
    <row r="84" spans="1:28" s="7" customFormat="1" ht="18" x14ac:dyDescent="0.25">
      <c r="A84" s="154"/>
      <c r="B84" s="120"/>
      <c r="C84" s="147"/>
      <c r="D84" s="150"/>
      <c r="E84" s="151"/>
      <c r="F84" s="121"/>
      <c r="G84" s="154"/>
      <c r="H84" s="156"/>
      <c r="I84" s="149"/>
      <c r="J84" s="153"/>
      <c r="K84" s="157"/>
      <c r="L84" s="154"/>
      <c r="M84" s="156"/>
      <c r="N84" s="150"/>
      <c r="O84" s="157"/>
      <c r="P84" s="156"/>
      <c r="Q84" s="154"/>
      <c r="R84" s="147"/>
      <c r="S84" s="157"/>
      <c r="T84" s="121"/>
      <c r="V84" s="114"/>
      <c r="W84" s="110"/>
      <c r="X84" s="110"/>
      <c r="Y84" s="110"/>
      <c r="Z84" s="110"/>
      <c r="AA84" s="110"/>
      <c r="AB84" s="110"/>
    </row>
    <row r="85" spans="1:28" s="7" customFormat="1" ht="18" x14ac:dyDescent="0.25">
      <c r="A85" s="154"/>
      <c r="B85" s="120"/>
      <c r="C85" s="147"/>
      <c r="D85" s="150"/>
      <c r="E85" s="151"/>
      <c r="F85" s="121"/>
      <c r="G85" s="154"/>
      <c r="H85" s="156"/>
      <c r="I85" s="149"/>
      <c r="J85" s="153"/>
      <c r="K85" s="157"/>
      <c r="L85" s="151"/>
      <c r="M85" s="156"/>
      <c r="N85" s="150"/>
      <c r="O85" s="157"/>
      <c r="P85" s="156"/>
      <c r="Q85" s="154"/>
      <c r="R85" s="147"/>
      <c r="S85" s="157"/>
      <c r="T85" s="121"/>
      <c r="V85" s="114"/>
      <c r="W85" s="110"/>
      <c r="X85" s="110"/>
      <c r="Y85" s="110"/>
      <c r="Z85" s="110"/>
      <c r="AA85" s="110"/>
      <c r="AB85" s="110"/>
    </row>
    <row r="86" spans="1:28" s="7" customFormat="1" ht="18" x14ac:dyDescent="0.25">
      <c r="A86" s="154"/>
      <c r="B86" s="120"/>
      <c r="C86" s="147"/>
      <c r="D86" s="150"/>
      <c r="E86" s="151"/>
      <c r="F86" s="137"/>
      <c r="G86" s="154"/>
      <c r="H86" s="123"/>
      <c r="I86" s="149"/>
      <c r="J86" s="153"/>
      <c r="K86" s="157"/>
      <c r="L86" s="151"/>
      <c r="M86" s="123"/>
      <c r="N86" s="150"/>
      <c r="O86" s="157"/>
      <c r="P86" s="123"/>
      <c r="Q86" s="154"/>
      <c r="R86" s="147"/>
      <c r="S86" s="157"/>
      <c r="T86" s="121"/>
      <c r="V86" s="114"/>
      <c r="W86" s="110"/>
      <c r="X86" s="110"/>
      <c r="Y86" s="110"/>
      <c r="Z86" s="110"/>
      <c r="AA86" s="110"/>
      <c r="AB86" s="110"/>
    </row>
    <row r="87" spans="1:28" s="7" customFormat="1" ht="18" x14ac:dyDescent="0.25">
      <c r="A87" s="154"/>
      <c r="B87" s="120"/>
      <c r="C87" s="147"/>
      <c r="D87" s="150"/>
      <c r="E87" s="151"/>
      <c r="F87" s="137"/>
      <c r="G87" s="154"/>
      <c r="H87" s="123"/>
      <c r="I87" s="149"/>
      <c r="J87" s="153"/>
      <c r="K87" s="157"/>
      <c r="L87" s="151"/>
      <c r="M87" s="156"/>
      <c r="N87" s="150"/>
      <c r="O87" s="157"/>
      <c r="P87" s="123"/>
      <c r="Q87" s="154"/>
      <c r="R87" s="147"/>
      <c r="S87" s="157"/>
      <c r="T87" s="121"/>
      <c r="V87" s="114"/>
      <c r="W87" s="110"/>
      <c r="X87" s="110"/>
      <c r="Y87" s="110"/>
      <c r="Z87" s="110"/>
      <c r="AA87" s="110"/>
      <c r="AB87" s="110"/>
    </row>
    <row r="88" spans="1:28" s="7" customFormat="1" ht="18" x14ac:dyDescent="0.25">
      <c r="A88" s="154"/>
      <c r="B88" s="120"/>
      <c r="C88" s="147"/>
      <c r="D88" s="150"/>
      <c r="E88" s="151"/>
      <c r="F88" s="137"/>
      <c r="G88" s="154"/>
      <c r="H88" s="123"/>
      <c r="I88" s="149"/>
      <c r="J88" s="153"/>
      <c r="K88" s="157"/>
      <c r="L88" s="154"/>
      <c r="M88" s="156"/>
      <c r="N88" s="150"/>
      <c r="O88" s="157"/>
      <c r="P88" s="123"/>
      <c r="Q88" s="154"/>
      <c r="R88" s="147"/>
      <c r="S88" s="157"/>
      <c r="T88" s="121"/>
      <c r="V88" s="114"/>
      <c r="W88" s="110"/>
      <c r="X88" s="110"/>
      <c r="Y88" s="114"/>
      <c r="Z88" s="110"/>
      <c r="AA88" s="110"/>
      <c r="AB88" s="110"/>
    </row>
    <row r="89" spans="1:28" s="7" customFormat="1" ht="18" x14ac:dyDescent="0.25">
      <c r="A89" s="154"/>
      <c r="B89" s="120"/>
      <c r="C89" s="147"/>
      <c r="D89" s="150"/>
      <c r="E89" s="151"/>
      <c r="F89" s="137"/>
      <c r="G89" s="154"/>
      <c r="H89" s="123"/>
      <c r="I89" s="149"/>
      <c r="J89" s="153"/>
      <c r="K89" s="157"/>
      <c r="L89" s="151"/>
      <c r="M89" s="156"/>
      <c r="N89" s="150"/>
      <c r="O89" s="157"/>
      <c r="P89" s="123"/>
      <c r="Q89" s="154"/>
      <c r="R89" s="147"/>
      <c r="S89" s="157"/>
      <c r="T89" s="121"/>
      <c r="V89" s="114"/>
      <c r="W89" s="110"/>
      <c r="X89" s="110"/>
      <c r="Y89" s="114"/>
      <c r="Z89" s="110"/>
      <c r="AA89" s="110"/>
      <c r="AB89" s="110"/>
    </row>
    <row r="90" spans="1:28" s="7" customFormat="1" ht="18" x14ac:dyDescent="0.25">
      <c r="A90" s="154"/>
      <c r="B90" s="120"/>
      <c r="C90" s="147"/>
      <c r="D90" s="150"/>
      <c r="E90" s="151"/>
      <c r="F90" s="137"/>
      <c r="G90" s="154"/>
      <c r="H90" s="123"/>
      <c r="I90" s="149"/>
      <c r="J90" s="153"/>
      <c r="K90" s="157"/>
      <c r="L90" s="151"/>
      <c r="M90" s="156"/>
      <c r="N90" s="150"/>
      <c r="O90" s="157"/>
      <c r="P90" s="123"/>
      <c r="Q90" s="154"/>
      <c r="R90" s="147"/>
      <c r="S90" s="157"/>
      <c r="T90" s="121"/>
      <c r="V90" s="114"/>
      <c r="W90" s="110"/>
      <c r="X90" s="110"/>
      <c r="Y90" s="110"/>
      <c r="Z90" s="110"/>
      <c r="AA90" s="110"/>
      <c r="AB90" s="110"/>
    </row>
    <row r="91" spans="1:28" s="7" customFormat="1" ht="18" x14ac:dyDescent="0.25">
      <c r="A91" s="154"/>
      <c r="B91" s="120"/>
      <c r="C91" s="147"/>
      <c r="D91" s="150"/>
      <c r="E91" s="151"/>
      <c r="F91" s="137"/>
      <c r="G91" s="154"/>
      <c r="H91" s="123"/>
      <c r="I91" s="149"/>
      <c r="J91" s="153"/>
      <c r="K91" s="157"/>
      <c r="L91" s="151"/>
      <c r="M91" s="156"/>
      <c r="N91" s="150"/>
      <c r="O91" s="157"/>
      <c r="P91" s="123"/>
      <c r="Q91" s="154"/>
      <c r="R91" s="147"/>
      <c r="S91" s="157"/>
      <c r="T91" s="121"/>
      <c r="V91" s="114"/>
      <c r="W91" s="110"/>
      <c r="X91" s="110"/>
      <c r="Y91" s="114"/>
      <c r="Z91" s="110"/>
      <c r="AA91" s="110"/>
      <c r="AB91" s="110"/>
    </row>
    <row r="92" spans="1:28" s="185" customFormat="1" ht="18.75" thickBot="1" x14ac:dyDescent="0.3">
      <c r="A92" s="175"/>
      <c r="B92" s="176"/>
      <c r="C92" s="177"/>
      <c r="D92" s="175"/>
      <c r="E92" s="177"/>
      <c r="F92" s="175"/>
      <c r="G92" s="175"/>
      <c r="H92" s="178"/>
      <c r="I92" s="176"/>
      <c r="J92" s="179"/>
      <c r="K92" s="180"/>
      <c r="L92" s="177"/>
      <c r="M92" s="178"/>
      <c r="N92" s="175"/>
      <c r="O92" s="176"/>
      <c r="P92" s="178"/>
      <c r="Q92" s="175"/>
      <c r="R92" s="177"/>
      <c r="S92" s="180"/>
      <c r="T92" s="181"/>
      <c r="U92" s="182"/>
      <c r="V92" s="183"/>
      <c r="W92" s="183"/>
      <c r="X92" s="184"/>
      <c r="Y92" s="183"/>
      <c r="Z92" s="184"/>
      <c r="AA92" s="184"/>
      <c r="AB92" s="184"/>
    </row>
    <row r="93" spans="1:28" s="7" customFormat="1" ht="18" x14ac:dyDescent="0.25">
      <c r="A93" s="154"/>
      <c r="B93" s="120"/>
      <c r="C93" s="147"/>
      <c r="D93" s="150"/>
      <c r="E93" s="151"/>
      <c r="F93" s="137"/>
      <c r="G93" s="154"/>
      <c r="H93" s="156"/>
      <c r="I93" s="149"/>
      <c r="J93" s="153"/>
      <c r="K93" s="157"/>
      <c r="L93" s="151"/>
      <c r="M93" s="156"/>
      <c r="N93" s="150"/>
      <c r="O93" s="157"/>
      <c r="P93" s="156"/>
      <c r="Q93" s="154"/>
      <c r="R93" s="147"/>
      <c r="S93" s="157"/>
      <c r="T93" s="121"/>
      <c r="V93" s="114"/>
      <c r="W93" s="110"/>
      <c r="X93" s="110"/>
      <c r="Y93" s="110"/>
      <c r="Z93" s="110"/>
      <c r="AA93" s="110"/>
      <c r="AB93" s="110"/>
    </row>
    <row r="94" spans="1:28" s="7" customFormat="1" ht="18" x14ac:dyDescent="0.25">
      <c r="A94" s="154"/>
      <c r="B94" s="120"/>
      <c r="C94" s="147"/>
      <c r="D94" s="150"/>
      <c r="E94" s="151"/>
      <c r="F94" s="137"/>
      <c r="G94" s="154"/>
      <c r="H94" s="123"/>
      <c r="I94" s="149"/>
      <c r="J94" s="153"/>
      <c r="K94" s="157"/>
      <c r="L94" s="151"/>
      <c r="M94" s="156"/>
      <c r="N94" s="150"/>
      <c r="O94" s="157"/>
      <c r="P94" s="123"/>
      <c r="Q94" s="154"/>
      <c r="R94" s="147"/>
      <c r="S94" s="157"/>
      <c r="T94" s="121"/>
      <c r="V94" s="114"/>
      <c r="W94" s="110"/>
      <c r="X94" s="110"/>
      <c r="Y94" s="114"/>
      <c r="Z94" s="110"/>
      <c r="AA94" s="110"/>
      <c r="AB94" s="110"/>
    </row>
    <row r="95" spans="1:28" s="7" customFormat="1" ht="18" x14ac:dyDescent="0.25">
      <c r="A95" s="154"/>
      <c r="B95" s="120"/>
      <c r="C95" s="147"/>
      <c r="D95" s="150"/>
      <c r="E95" s="151"/>
      <c r="F95" s="137"/>
      <c r="G95" s="154"/>
      <c r="H95" s="123"/>
      <c r="I95" s="149"/>
      <c r="J95" s="153"/>
      <c r="K95" s="157"/>
      <c r="L95" s="151"/>
      <c r="M95" s="123"/>
      <c r="N95" s="150"/>
      <c r="O95" s="157"/>
      <c r="P95" s="123"/>
      <c r="Q95" s="154"/>
      <c r="R95" s="147"/>
      <c r="S95" s="157"/>
      <c r="T95" s="121"/>
      <c r="V95" s="114"/>
      <c r="W95" s="110"/>
      <c r="X95" s="110"/>
      <c r="Y95" s="110"/>
      <c r="Z95" s="110"/>
      <c r="AA95" s="110"/>
      <c r="AB95" s="110"/>
    </row>
    <row r="96" spans="1:28" s="7" customFormat="1" ht="18" x14ac:dyDescent="0.25">
      <c r="A96" s="154"/>
      <c r="B96" s="120"/>
      <c r="C96" s="147"/>
      <c r="D96" s="150"/>
      <c r="E96" s="151"/>
      <c r="F96" s="137"/>
      <c r="G96" s="137"/>
      <c r="H96" s="123"/>
      <c r="I96" s="149"/>
      <c r="J96" s="153"/>
      <c r="K96" s="157"/>
      <c r="L96" s="151"/>
      <c r="M96" s="156"/>
      <c r="N96" s="150"/>
      <c r="O96" s="157"/>
      <c r="P96" s="123"/>
      <c r="Q96" s="154"/>
      <c r="R96" s="147"/>
      <c r="S96" s="157"/>
      <c r="T96" s="121"/>
      <c r="V96" s="114"/>
      <c r="W96" s="110"/>
      <c r="X96" s="110"/>
      <c r="Y96" s="110"/>
      <c r="Z96" s="110"/>
      <c r="AA96" s="110"/>
      <c r="AB96" s="110"/>
    </row>
    <row r="97" spans="1:28" s="7" customFormat="1" ht="18" x14ac:dyDescent="0.25">
      <c r="A97" s="154"/>
      <c r="B97" s="120"/>
      <c r="C97" s="147"/>
      <c r="D97" s="150"/>
      <c r="E97" s="151"/>
      <c r="F97" s="137"/>
      <c r="G97" s="154"/>
      <c r="H97" s="123"/>
      <c r="I97" s="149"/>
      <c r="J97" s="153"/>
      <c r="K97" s="157"/>
      <c r="L97" s="151"/>
      <c r="M97" s="156"/>
      <c r="N97" s="150"/>
      <c r="O97" s="157"/>
      <c r="P97" s="123"/>
      <c r="Q97" s="154"/>
      <c r="R97" s="147"/>
      <c r="S97" s="157"/>
      <c r="T97" s="121"/>
      <c r="V97" s="114"/>
      <c r="W97" s="110"/>
      <c r="X97" s="110"/>
      <c r="Y97" s="114"/>
      <c r="Z97" s="110"/>
      <c r="AA97" s="110"/>
      <c r="AB97" s="110"/>
    </row>
    <row r="98" spans="1:28" s="7" customFormat="1" ht="18" x14ac:dyDescent="0.25">
      <c r="A98" s="154"/>
      <c r="B98" s="120"/>
      <c r="C98" s="147"/>
      <c r="D98" s="150"/>
      <c r="E98" s="151"/>
      <c r="F98" s="137"/>
      <c r="G98" s="154"/>
      <c r="H98" s="124"/>
      <c r="I98" s="149"/>
      <c r="J98" s="153"/>
      <c r="K98" s="157"/>
      <c r="L98" s="151"/>
      <c r="M98" s="124"/>
      <c r="N98" s="150"/>
      <c r="O98" s="157"/>
      <c r="P98" s="156"/>
      <c r="Q98" s="154"/>
      <c r="R98" s="147"/>
      <c r="S98" s="157"/>
      <c r="T98" s="121"/>
      <c r="V98" s="114"/>
      <c r="W98" s="110"/>
      <c r="X98" s="110"/>
      <c r="Y98" s="110"/>
      <c r="Z98" s="110"/>
      <c r="AA98" s="110"/>
      <c r="AB98" s="110"/>
    </row>
    <row r="99" spans="1:28" s="7" customFormat="1" ht="18" x14ac:dyDescent="0.25">
      <c r="A99" s="154"/>
      <c r="B99" s="120"/>
      <c r="C99" s="147"/>
      <c r="D99" s="150"/>
      <c r="E99" s="151"/>
      <c r="F99" s="128"/>
      <c r="G99" s="154"/>
      <c r="H99" s="123"/>
      <c r="I99" s="149"/>
      <c r="J99" s="153"/>
      <c r="K99" s="157"/>
      <c r="L99" s="151"/>
      <c r="M99" s="123"/>
      <c r="N99" s="150"/>
      <c r="O99" s="125"/>
      <c r="P99" s="123"/>
      <c r="Q99" s="154"/>
      <c r="R99" s="147"/>
      <c r="S99" s="157"/>
      <c r="T99" s="121"/>
      <c r="V99" s="114"/>
      <c r="W99" s="110"/>
      <c r="X99" s="110"/>
      <c r="Y99" s="110"/>
      <c r="Z99" s="110"/>
      <c r="AA99" s="110"/>
      <c r="AB99" s="110"/>
    </row>
    <row r="100" spans="1:28" s="7" customFormat="1" ht="18" x14ac:dyDescent="0.25">
      <c r="A100" s="154"/>
      <c r="B100" s="120"/>
      <c r="C100" s="147"/>
      <c r="D100" s="150"/>
      <c r="E100" s="151"/>
      <c r="F100" s="128"/>
      <c r="G100" s="154"/>
      <c r="H100" s="123"/>
      <c r="I100" s="149"/>
      <c r="J100" s="153"/>
      <c r="K100" s="157"/>
      <c r="L100" s="151"/>
      <c r="M100" s="123"/>
      <c r="N100" s="150"/>
      <c r="O100" s="125"/>
      <c r="P100" s="123"/>
      <c r="Q100" s="154"/>
      <c r="R100" s="147"/>
      <c r="S100" s="157"/>
      <c r="T100" s="121"/>
      <c r="V100" s="114"/>
      <c r="W100" s="110"/>
      <c r="X100" s="110"/>
      <c r="Y100" s="110"/>
      <c r="Z100" s="110"/>
      <c r="AA100" s="110"/>
      <c r="AB100" s="110"/>
    </row>
    <row r="101" spans="1:28" s="7" customFormat="1" ht="18" x14ac:dyDescent="0.25">
      <c r="A101" s="154"/>
      <c r="B101" s="132"/>
      <c r="C101" s="147"/>
      <c r="D101" s="150"/>
      <c r="E101" s="151"/>
      <c r="F101" s="128"/>
      <c r="G101" s="154"/>
      <c r="H101" s="123"/>
      <c r="I101" s="149"/>
      <c r="J101" s="153"/>
      <c r="K101" s="157"/>
      <c r="L101" s="151"/>
      <c r="M101" s="123"/>
      <c r="N101" s="150"/>
      <c r="O101" s="125"/>
      <c r="P101" s="123"/>
      <c r="Q101" s="154"/>
      <c r="R101" s="147"/>
      <c r="S101" s="157"/>
      <c r="T101" s="121"/>
      <c r="V101" s="114"/>
      <c r="W101" s="110"/>
      <c r="X101" s="110"/>
      <c r="Y101" s="114"/>
      <c r="Z101" s="110"/>
      <c r="AA101" s="110"/>
      <c r="AB101" s="110"/>
    </row>
    <row r="102" spans="1:28" s="7" customFormat="1" ht="18" x14ac:dyDescent="0.25">
      <c r="A102" s="154"/>
      <c r="B102" s="130"/>
      <c r="C102" s="147"/>
      <c r="D102" s="150"/>
      <c r="E102" s="151"/>
      <c r="F102" s="128"/>
      <c r="G102" s="154"/>
      <c r="H102" s="123"/>
      <c r="I102" s="149"/>
      <c r="J102" s="153"/>
      <c r="K102" s="157"/>
      <c r="L102" s="151"/>
      <c r="M102" s="123"/>
      <c r="N102" s="150"/>
      <c r="O102" s="125"/>
      <c r="P102" s="123"/>
      <c r="Q102" s="154"/>
      <c r="R102" s="147"/>
      <c r="S102" s="157"/>
      <c r="T102" s="121"/>
      <c r="V102" s="114"/>
      <c r="W102" s="110"/>
      <c r="X102" s="110"/>
      <c r="Y102" s="110"/>
      <c r="Z102" s="110"/>
      <c r="AA102" s="110"/>
      <c r="AB102" s="110"/>
    </row>
    <row r="103" spans="1:28" s="7" customFormat="1" ht="18" x14ac:dyDescent="0.25">
      <c r="A103" s="154"/>
      <c r="B103" s="130"/>
      <c r="C103" s="147"/>
      <c r="D103" s="150"/>
      <c r="E103" s="151"/>
      <c r="F103" s="128"/>
      <c r="G103" s="154"/>
      <c r="H103" s="123"/>
      <c r="I103" s="149"/>
      <c r="J103" s="153"/>
      <c r="K103" s="157"/>
      <c r="L103" s="151"/>
      <c r="M103" s="123"/>
      <c r="N103" s="150"/>
      <c r="O103" s="125"/>
      <c r="P103" s="123"/>
      <c r="Q103" s="154"/>
      <c r="R103" s="147"/>
      <c r="S103" s="157"/>
      <c r="T103" s="121"/>
      <c r="V103" s="114"/>
      <c r="W103" s="110"/>
      <c r="X103" s="110"/>
      <c r="Y103" s="110"/>
      <c r="Z103" s="110"/>
      <c r="AA103" s="110"/>
      <c r="AB103" s="110"/>
    </row>
    <row r="104" spans="1:28" s="7" customFormat="1" ht="18" x14ac:dyDescent="0.25">
      <c r="A104" s="154"/>
      <c r="B104" s="130"/>
      <c r="C104" s="147"/>
      <c r="D104" s="150"/>
      <c r="E104" s="151"/>
      <c r="F104" s="128"/>
      <c r="G104" s="154"/>
      <c r="H104" s="123"/>
      <c r="I104" s="149"/>
      <c r="J104" s="153"/>
      <c r="K104" s="157"/>
      <c r="L104" s="151"/>
      <c r="M104" s="123"/>
      <c r="N104" s="150"/>
      <c r="O104" s="125"/>
      <c r="P104" s="123"/>
      <c r="Q104" s="154"/>
      <c r="R104" s="147"/>
      <c r="S104" s="157"/>
      <c r="T104" s="121"/>
      <c r="V104" s="114"/>
      <c r="W104" s="110"/>
      <c r="X104" s="110"/>
      <c r="Y104" s="110"/>
      <c r="Z104" s="110"/>
      <c r="AA104" s="110"/>
      <c r="AB104" s="110"/>
    </row>
    <row r="105" spans="1:28" s="7" customFormat="1" ht="18" x14ac:dyDescent="0.25">
      <c r="A105" s="154"/>
      <c r="B105" s="130"/>
      <c r="C105" s="147"/>
      <c r="D105" s="150"/>
      <c r="E105" s="151"/>
      <c r="F105" s="128"/>
      <c r="G105" s="154"/>
      <c r="H105" s="123"/>
      <c r="I105" s="149"/>
      <c r="J105" s="153"/>
      <c r="K105" s="157"/>
      <c r="L105" s="151"/>
      <c r="M105" s="123"/>
      <c r="N105" s="150"/>
      <c r="O105" s="125"/>
      <c r="P105" s="123"/>
      <c r="Q105" s="154"/>
      <c r="R105" s="147"/>
      <c r="S105" s="157"/>
      <c r="T105" s="121"/>
      <c r="V105" s="114"/>
      <c r="W105" s="110"/>
      <c r="X105" s="110"/>
      <c r="Y105" s="110"/>
      <c r="Z105" s="110"/>
      <c r="AA105" s="110"/>
      <c r="AB105" s="110"/>
    </row>
    <row r="106" spans="1:28" s="7" customFormat="1" ht="18" x14ac:dyDescent="0.25">
      <c r="A106" s="154"/>
      <c r="B106" s="130"/>
      <c r="C106" s="147"/>
      <c r="D106" s="150"/>
      <c r="E106" s="151"/>
      <c r="F106" s="128"/>
      <c r="G106" s="154"/>
      <c r="H106" s="123"/>
      <c r="I106" s="149"/>
      <c r="J106" s="153"/>
      <c r="K106" s="157"/>
      <c r="L106" s="151"/>
      <c r="M106" s="123"/>
      <c r="N106" s="150"/>
      <c r="O106" s="125"/>
      <c r="P106" s="123"/>
      <c r="Q106" s="154"/>
      <c r="R106" s="147"/>
      <c r="S106" s="157"/>
      <c r="T106" s="121"/>
      <c r="V106" s="114"/>
      <c r="W106" s="110"/>
      <c r="X106" s="110"/>
      <c r="Y106" s="114"/>
      <c r="Z106" s="110"/>
      <c r="AA106" s="110"/>
      <c r="AB106" s="110"/>
    </row>
    <row r="107" spans="1:28" s="7" customFormat="1" ht="18" x14ac:dyDescent="0.25">
      <c r="A107" s="154"/>
      <c r="B107" s="130"/>
      <c r="C107" s="147"/>
      <c r="D107" s="150"/>
      <c r="E107" s="151"/>
      <c r="F107" s="128"/>
      <c r="G107" s="154"/>
      <c r="H107" s="123"/>
      <c r="I107" s="149"/>
      <c r="J107" s="153"/>
      <c r="K107" s="157"/>
      <c r="L107" s="151"/>
      <c r="M107" s="156"/>
      <c r="N107" s="150"/>
      <c r="O107" s="125"/>
      <c r="P107" s="123"/>
      <c r="Q107" s="154"/>
      <c r="R107" s="147"/>
      <c r="S107" s="157"/>
      <c r="T107" s="121"/>
      <c r="V107" s="114"/>
      <c r="W107" s="110"/>
      <c r="X107" s="110"/>
      <c r="Y107" s="110"/>
      <c r="Z107" s="110"/>
      <c r="AA107" s="110"/>
      <c r="AB107" s="110"/>
    </row>
    <row r="108" spans="1:28" s="7" customFormat="1" ht="18" x14ac:dyDescent="0.25">
      <c r="A108" s="154"/>
      <c r="B108" s="130"/>
      <c r="C108" s="147"/>
      <c r="D108" s="150"/>
      <c r="E108" s="151"/>
      <c r="F108" s="128"/>
      <c r="G108" s="154"/>
      <c r="H108" s="123"/>
      <c r="I108" s="149"/>
      <c r="J108" s="153"/>
      <c r="K108" s="157"/>
      <c r="L108" s="151"/>
      <c r="M108" s="156"/>
      <c r="N108" s="150"/>
      <c r="O108" s="125"/>
      <c r="P108" s="123"/>
      <c r="Q108" s="154"/>
      <c r="R108" s="147"/>
      <c r="S108" s="157"/>
      <c r="T108" s="121"/>
      <c r="V108" s="114"/>
      <c r="W108" s="110"/>
      <c r="X108" s="110"/>
      <c r="Y108" s="110"/>
      <c r="Z108" s="110"/>
      <c r="AA108" s="110"/>
      <c r="AB108" s="110"/>
    </row>
    <row r="109" spans="1:28" s="141" customFormat="1" ht="18" x14ac:dyDescent="0.25">
      <c r="A109" s="154"/>
      <c r="B109" s="138"/>
      <c r="C109" s="139"/>
      <c r="D109" s="150"/>
      <c r="E109" s="151"/>
      <c r="F109" s="139"/>
      <c r="G109" s="154"/>
      <c r="H109" s="123"/>
      <c r="I109" s="120"/>
      <c r="J109" s="153"/>
      <c r="K109" s="157"/>
      <c r="L109" s="151"/>
      <c r="M109" s="156"/>
      <c r="N109" s="150"/>
      <c r="O109" s="140"/>
      <c r="P109" s="156"/>
      <c r="Q109" s="154"/>
      <c r="R109" s="147"/>
      <c r="S109" s="157"/>
      <c r="T109" s="121"/>
      <c r="V109" s="142"/>
      <c r="W109" s="142"/>
      <c r="X109" s="142"/>
      <c r="Y109" s="142"/>
      <c r="Z109" s="142"/>
      <c r="AA109" s="142"/>
      <c r="AB109" s="142"/>
    </row>
    <row r="110" spans="1:28" s="7" customFormat="1" ht="18" x14ac:dyDescent="0.25">
      <c r="A110" s="154"/>
      <c r="B110" s="130"/>
      <c r="C110" s="128"/>
      <c r="D110" s="150"/>
      <c r="E110" s="151"/>
      <c r="F110" s="128"/>
      <c r="G110" s="154"/>
      <c r="H110" s="123"/>
      <c r="I110" s="120"/>
      <c r="J110" s="153"/>
      <c r="K110" s="157"/>
      <c r="L110" s="151"/>
      <c r="M110" s="156"/>
      <c r="N110" s="150"/>
      <c r="O110" s="125"/>
      <c r="P110" s="156"/>
      <c r="Q110" s="154"/>
      <c r="R110" s="147"/>
      <c r="S110" s="157"/>
      <c r="T110" s="121"/>
      <c r="V110" s="110"/>
      <c r="W110" s="110"/>
      <c r="X110" s="110"/>
      <c r="Y110" s="110"/>
      <c r="Z110" s="110"/>
      <c r="AA110" s="110"/>
      <c r="AB110" s="110"/>
    </row>
    <row r="111" spans="1:28" s="7" customFormat="1" ht="18" x14ac:dyDescent="0.25">
      <c r="A111" s="154"/>
      <c r="B111" s="130"/>
      <c r="C111" s="128"/>
      <c r="D111" s="150"/>
      <c r="E111" s="151"/>
      <c r="F111" s="128"/>
      <c r="G111" s="154"/>
      <c r="H111" s="123"/>
      <c r="I111" s="120"/>
      <c r="J111" s="153"/>
      <c r="K111" s="157"/>
      <c r="L111" s="151"/>
      <c r="M111" s="156"/>
      <c r="N111" s="150"/>
      <c r="O111" s="125"/>
      <c r="P111" s="156"/>
      <c r="Q111" s="154"/>
      <c r="R111" s="147"/>
      <c r="S111" s="157"/>
      <c r="T111" s="121"/>
      <c r="V111" s="110"/>
      <c r="W111" s="110"/>
      <c r="X111" s="110"/>
      <c r="Y111" s="110"/>
      <c r="Z111" s="110"/>
      <c r="AA111" s="110"/>
      <c r="AB111" s="110"/>
    </row>
    <row r="112" spans="1:28" s="7" customFormat="1" ht="18" x14ac:dyDescent="0.25">
      <c r="A112" s="154"/>
      <c r="B112" s="130"/>
      <c r="C112" s="128"/>
      <c r="D112" s="150"/>
      <c r="E112" s="151"/>
      <c r="F112" s="128"/>
      <c r="G112" s="154"/>
      <c r="H112" s="123"/>
      <c r="I112" s="120"/>
      <c r="J112" s="153"/>
      <c r="K112" s="157"/>
      <c r="L112" s="151"/>
      <c r="M112" s="156"/>
      <c r="N112" s="150"/>
      <c r="O112" s="125"/>
      <c r="P112" s="156"/>
      <c r="Q112" s="154"/>
      <c r="R112" s="147"/>
      <c r="S112" s="157"/>
      <c r="T112" s="121"/>
      <c r="V112" s="110"/>
      <c r="W112" s="110"/>
      <c r="X112" s="110"/>
      <c r="Y112" s="110"/>
      <c r="Z112" s="110"/>
      <c r="AA112" s="110"/>
      <c r="AB112" s="110"/>
    </row>
    <row r="113" spans="1:28" s="7" customFormat="1" ht="18" x14ac:dyDescent="0.25">
      <c r="A113" s="154"/>
      <c r="B113" s="130"/>
      <c r="C113" s="128"/>
      <c r="D113" s="150"/>
      <c r="E113" s="151"/>
      <c r="F113" s="128"/>
      <c r="G113" s="154"/>
      <c r="H113" s="123"/>
      <c r="I113" s="120"/>
      <c r="J113" s="153"/>
      <c r="K113" s="157"/>
      <c r="L113" s="151"/>
      <c r="M113" s="156"/>
      <c r="N113" s="150"/>
      <c r="O113" s="125"/>
      <c r="P113" s="156"/>
      <c r="Q113" s="154"/>
      <c r="R113" s="147"/>
      <c r="S113" s="157"/>
      <c r="T113" s="121"/>
      <c r="V113" s="110"/>
      <c r="W113" s="110"/>
      <c r="X113" s="110"/>
      <c r="Y113" s="110"/>
      <c r="Z113" s="110"/>
      <c r="AA113" s="110"/>
      <c r="AB113" s="110"/>
    </row>
    <row r="114" spans="1:28" s="7" customFormat="1" ht="18" x14ac:dyDescent="0.25">
      <c r="A114" s="154"/>
      <c r="B114" s="130"/>
      <c r="C114" s="128"/>
      <c r="D114" s="150"/>
      <c r="E114" s="151"/>
      <c r="F114" s="128"/>
      <c r="G114" s="154"/>
      <c r="H114" s="123"/>
      <c r="I114" s="120"/>
      <c r="J114" s="153"/>
      <c r="K114" s="157"/>
      <c r="L114" s="151"/>
      <c r="M114" s="156"/>
      <c r="N114" s="150"/>
      <c r="P114" s="156"/>
      <c r="Q114" s="154"/>
      <c r="R114" s="147"/>
      <c r="S114" s="157"/>
      <c r="T114" s="121"/>
      <c r="V114" s="110"/>
      <c r="W114" s="110"/>
      <c r="X114" s="110"/>
      <c r="Y114" s="110"/>
      <c r="Z114" s="110"/>
      <c r="AA114" s="110"/>
      <c r="AB114" s="110"/>
    </row>
    <row r="115" spans="1:28" s="7" customFormat="1" ht="18" x14ac:dyDescent="0.25">
      <c r="A115" s="154"/>
      <c r="B115" s="130"/>
      <c r="C115" s="128"/>
      <c r="D115" s="150"/>
      <c r="E115" s="151"/>
      <c r="F115" s="128"/>
      <c r="G115" s="154"/>
      <c r="H115" s="123"/>
      <c r="I115" s="120"/>
      <c r="J115" s="153"/>
      <c r="K115" s="125"/>
      <c r="L115" s="151"/>
      <c r="M115" s="156"/>
      <c r="N115" s="150"/>
      <c r="O115" s="125"/>
      <c r="P115" s="156"/>
      <c r="Q115" s="154"/>
      <c r="R115" s="147"/>
      <c r="S115" s="157"/>
      <c r="T115" s="121"/>
      <c r="V115" s="110"/>
      <c r="W115" s="110"/>
      <c r="X115" s="110"/>
      <c r="Y115" s="110"/>
      <c r="Z115" s="110"/>
      <c r="AA115" s="110"/>
      <c r="AB115" s="110"/>
    </row>
    <row r="116" spans="1:28" s="7" customFormat="1" ht="18" x14ac:dyDescent="0.25">
      <c r="A116" s="154"/>
      <c r="B116" s="130"/>
      <c r="C116" s="128"/>
      <c r="D116" s="150"/>
      <c r="E116" s="151"/>
      <c r="F116" s="128"/>
      <c r="G116" s="154"/>
      <c r="H116" s="123"/>
      <c r="I116" s="120"/>
      <c r="J116" s="153"/>
      <c r="K116" s="125"/>
      <c r="L116" s="151"/>
      <c r="M116" s="156"/>
      <c r="N116" s="150"/>
      <c r="O116" s="125"/>
      <c r="P116" s="156"/>
      <c r="Q116" s="154"/>
      <c r="R116" s="147"/>
      <c r="S116" s="157"/>
      <c r="T116" s="121"/>
      <c r="V116" s="110"/>
      <c r="W116" s="110"/>
      <c r="X116" s="110"/>
      <c r="Y116" s="110"/>
      <c r="Z116" s="110"/>
      <c r="AA116" s="110"/>
      <c r="AB116" s="110"/>
    </row>
    <row r="117" spans="1:28" s="7" customFormat="1" ht="18" x14ac:dyDescent="0.25">
      <c r="A117" s="154"/>
      <c r="B117" s="130"/>
      <c r="C117" s="128"/>
      <c r="D117" s="150"/>
      <c r="E117" s="151"/>
      <c r="F117" s="128"/>
      <c r="G117" s="154"/>
      <c r="H117" s="123"/>
      <c r="I117" s="120"/>
      <c r="J117" s="153"/>
      <c r="K117" s="125"/>
      <c r="L117" s="151"/>
      <c r="M117" s="156"/>
      <c r="N117" s="150"/>
      <c r="O117" s="125"/>
      <c r="P117" s="156"/>
      <c r="Q117" s="154"/>
      <c r="R117" s="147"/>
      <c r="S117" s="157"/>
      <c r="T117" s="121"/>
      <c r="V117" s="110"/>
      <c r="W117" s="110"/>
      <c r="X117" s="110"/>
      <c r="Y117" s="110"/>
      <c r="Z117" s="110"/>
      <c r="AA117" s="110"/>
      <c r="AB117" s="110"/>
    </row>
    <row r="118" spans="1:28" s="7" customFormat="1" ht="18" x14ac:dyDescent="0.25">
      <c r="A118" s="154"/>
      <c r="B118" s="130"/>
      <c r="C118" s="128"/>
      <c r="D118" s="150"/>
      <c r="E118" s="151"/>
      <c r="F118" s="128"/>
      <c r="G118" s="154"/>
      <c r="H118" s="123"/>
      <c r="I118" s="120"/>
      <c r="J118" s="153"/>
      <c r="K118" s="125"/>
      <c r="L118" s="151"/>
      <c r="M118" s="156"/>
      <c r="N118" s="150"/>
      <c r="O118" s="125"/>
      <c r="P118" s="156"/>
      <c r="Q118" s="154"/>
      <c r="R118" s="147"/>
      <c r="S118" s="157"/>
      <c r="T118" s="121"/>
      <c r="V118" s="110"/>
      <c r="W118" s="110"/>
      <c r="X118" s="110"/>
      <c r="Y118" s="110"/>
      <c r="Z118" s="110"/>
      <c r="AA118" s="110"/>
      <c r="AB118" s="110"/>
    </row>
    <row r="119" spans="1:28" s="7" customFormat="1" ht="18" x14ac:dyDescent="0.25">
      <c r="A119" s="154"/>
      <c r="B119" s="130"/>
      <c r="C119" s="128"/>
      <c r="D119" s="150"/>
      <c r="E119" s="151"/>
      <c r="F119" s="128"/>
      <c r="G119" s="154"/>
      <c r="H119" s="123"/>
      <c r="I119" s="120"/>
      <c r="J119" s="153"/>
      <c r="K119" s="125"/>
      <c r="L119" s="151"/>
      <c r="M119" s="156"/>
      <c r="N119" s="150"/>
      <c r="O119" s="125"/>
      <c r="P119" s="156"/>
      <c r="Q119" s="154"/>
      <c r="R119" s="147"/>
      <c r="S119" s="157"/>
      <c r="T119" s="121"/>
      <c r="V119" s="110"/>
      <c r="W119" s="110"/>
      <c r="X119" s="110"/>
      <c r="Y119" s="110"/>
      <c r="Z119" s="110"/>
      <c r="AA119" s="110"/>
      <c r="AB119" s="110"/>
    </row>
    <row r="120" spans="1:28" s="7" customFormat="1" ht="18" x14ac:dyDescent="0.25">
      <c r="A120" s="154"/>
      <c r="B120" s="130"/>
      <c r="C120" s="128"/>
      <c r="D120" s="150"/>
      <c r="E120" s="151"/>
      <c r="F120" s="128"/>
      <c r="G120" s="154"/>
      <c r="H120" s="123"/>
      <c r="I120" s="120"/>
      <c r="J120" s="153"/>
      <c r="K120" s="125"/>
      <c r="L120" s="151"/>
      <c r="M120" s="156"/>
      <c r="N120" s="150"/>
      <c r="O120" s="125"/>
      <c r="P120" s="156"/>
      <c r="Q120" s="154"/>
      <c r="R120" s="147"/>
      <c r="S120" s="157"/>
      <c r="T120" s="121"/>
      <c r="V120" s="110"/>
      <c r="W120" s="110"/>
      <c r="X120" s="110"/>
      <c r="Y120" s="110"/>
      <c r="Z120" s="110"/>
      <c r="AA120" s="110"/>
      <c r="AB120" s="110"/>
    </row>
    <row r="121" spans="1:28" s="7" customFormat="1" ht="18" x14ac:dyDescent="0.25">
      <c r="A121" s="154"/>
      <c r="B121" s="130"/>
      <c r="C121" s="128"/>
      <c r="D121" s="150"/>
      <c r="E121" s="151"/>
      <c r="F121" s="128"/>
      <c r="G121" s="154"/>
      <c r="H121" s="123"/>
      <c r="I121" s="120"/>
      <c r="J121" s="153"/>
      <c r="K121" s="125"/>
      <c r="L121" s="151"/>
      <c r="M121" s="156"/>
      <c r="N121" s="150"/>
      <c r="O121" s="125"/>
      <c r="P121" s="156"/>
      <c r="Q121" s="154"/>
      <c r="R121" s="147"/>
      <c r="S121" s="157"/>
      <c r="T121" s="121"/>
      <c r="V121" s="110"/>
      <c r="W121" s="110"/>
      <c r="X121" s="110"/>
      <c r="Y121" s="110"/>
      <c r="Z121" s="110"/>
      <c r="AA121" s="110"/>
      <c r="AB121" s="110"/>
    </row>
    <row r="122" spans="1:28" s="7" customFormat="1" ht="18" x14ac:dyDescent="0.25">
      <c r="A122" s="154"/>
      <c r="B122" s="130"/>
      <c r="C122" s="128"/>
      <c r="D122" s="150"/>
      <c r="E122" s="151"/>
      <c r="F122" s="128"/>
      <c r="G122" s="154"/>
      <c r="H122" s="123"/>
      <c r="I122" s="120"/>
      <c r="J122" s="153"/>
      <c r="K122" s="125"/>
      <c r="L122" s="151"/>
      <c r="M122" s="156"/>
      <c r="N122" s="150"/>
      <c r="O122" s="125"/>
      <c r="P122" s="156"/>
      <c r="Q122" s="154"/>
      <c r="R122" s="147"/>
      <c r="S122" s="157"/>
      <c r="T122" s="121"/>
      <c r="V122" s="110"/>
      <c r="W122" s="110"/>
      <c r="X122" s="110"/>
      <c r="Y122" s="110"/>
      <c r="Z122" s="110"/>
      <c r="AA122" s="110"/>
      <c r="AB122" s="110"/>
    </row>
    <row r="123" spans="1:28" s="7" customFormat="1" ht="18" x14ac:dyDescent="0.25">
      <c r="A123" s="128"/>
      <c r="B123" s="130"/>
      <c r="C123" s="128"/>
      <c r="D123" s="150"/>
      <c r="E123" s="151"/>
      <c r="F123" s="128"/>
      <c r="G123" s="154"/>
      <c r="H123" s="123"/>
      <c r="I123" s="120"/>
      <c r="J123" s="153"/>
      <c r="K123" s="125"/>
      <c r="L123" s="151"/>
      <c r="M123" s="156"/>
      <c r="N123" s="150"/>
      <c r="O123" s="125"/>
      <c r="P123" s="156"/>
      <c r="Q123" s="154"/>
      <c r="R123" s="147"/>
      <c r="S123" s="157"/>
      <c r="T123" s="121"/>
      <c r="V123" s="110"/>
      <c r="W123" s="110"/>
      <c r="X123" s="110"/>
      <c r="Y123" s="110"/>
      <c r="Z123" s="110"/>
      <c r="AA123" s="110"/>
      <c r="AB123" s="110"/>
    </row>
    <row r="124" spans="1:28" s="7" customFormat="1" ht="18" x14ac:dyDescent="0.25">
      <c r="A124" s="128"/>
      <c r="B124" s="130"/>
      <c r="C124" s="128"/>
      <c r="D124" s="150"/>
      <c r="E124" s="151"/>
      <c r="F124" s="128"/>
      <c r="G124" s="154"/>
      <c r="H124" s="123"/>
      <c r="I124" s="120"/>
      <c r="J124" s="153"/>
      <c r="K124" s="125"/>
      <c r="L124" s="151"/>
      <c r="M124" s="156"/>
      <c r="N124" s="150"/>
      <c r="O124" s="125"/>
      <c r="P124" s="156"/>
      <c r="Q124" s="154"/>
      <c r="R124" s="147"/>
      <c r="S124" s="157"/>
      <c r="T124" s="121"/>
      <c r="V124" s="110"/>
      <c r="W124" s="110"/>
      <c r="X124" s="110"/>
      <c r="Y124" s="110"/>
      <c r="Z124" s="110"/>
      <c r="AA124" s="110"/>
      <c r="AB124" s="110"/>
    </row>
    <row r="125" spans="1:28" s="7" customFormat="1" ht="18" x14ac:dyDescent="0.25">
      <c r="A125" s="136"/>
      <c r="B125" s="130"/>
      <c r="C125" s="128"/>
      <c r="D125" s="150"/>
      <c r="E125" s="151"/>
      <c r="F125" s="128"/>
      <c r="G125" s="154"/>
      <c r="H125" s="123"/>
      <c r="I125" s="120"/>
      <c r="J125" s="153"/>
      <c r="K125" s="125"/>
      <c r="L125" s="151"/>
      <c r="M125" s="156"/>
      <c r="N125" s="150"/>
      <c r="O125" s="125"/>
      <c r="P125" s="156"/>
      <c r="Q125" s="154"/>
      <c r="R125" s="147"/>
      <c r="S125" s="157"/>
      <c r="T125" s="121"/>
      <c r="V125" s="110"/>
      <c r="W125" s="110"/>
      <c r="X125" s="110"/>
      <c r="Y125" s="110"/>
      <c r="Z125" s="110"/>
      <c r="AA125" s="110"/>
      <c r="AB125" s="110"/>
    </row>
    <row r="126" spans="1:28" s="7" customFormat="1" ht="18" x14ac:dyDescent="0.25">
      <c r="A126" s="128"/>
      <c r="B126" s="130"/>
      <c r="C126" s="128"/>
      <c r="D126" s="150"/>
      <c r="E126" s="151"/>
      <c r="F126" s="128"/>
      <c r="G126" s="154"/>
      <c r="H126" s="123"/>
      <c r="I126" s="120"/>
      <c r="J126" s="153"/>
      <c r="K126" s="125"/>
      <c r="L126" s="151"/>
      <c r="M126" s="156"/>
      <c r="N126" s="150"/>
      <c r="O126" s="125"/>
      <c r="P126" s="156"/>
      <c r="Q126" s="154"/>
      <c r="R126" s="147"/>
      <c r="S126" s="157"/>
      <c r="T126" s="121"/>
      <c r="V126" s="110"/>
      <c r="W126" s="110"/>
      <c r="X126" s="110"/>
      <c r="Y126" s="110"/>
      <c r="Z126" s="110"/>
      <c r="AA126" s="110"/>
      <c r="AB126" s="110"/>
    </row>
    <row r="127" spans="1:28" s="7" customFormat="1" ht="18" x14ac:dyDescent="0.25">
      <c r="A127" s="128"/>
      <c r="B127" s="130"/>
      <c r="C127" s="128"/>
      <c r="D127" s="150"/>
      <c r="E127" s="151"/>
      <c r="F127" s="128"/>
      <c r="G127" s="154"/>
      <c r="H127" s="123"/>
      <c r="I127" s="120"/>
      <c r="J127" s="153"/>
      <c r="K127" s="125"/>
      <c r="L127" s="151"/>
      <c r="M127" s="156"/>
      <c r="N127" s="150"/>
      <c r="O127" s="125"/>
      <c r="P127" s="156"/>
      <c r="Q127" s="154"/>
      <c r="R127" s="147"/>
      <c r="S127" s="157"/>
      <c r="T127" s="121"/>
      <c r="V127" s="110"/>
      <c r="W127" s="110"/>
      <c r="X127" s="110"/>
      <c r="Y127" s="110"/>
      <c r="Z127" s="110"/>
      <c r="AA127" s="110"/>
      <c r="AB127" s="110"/>
    </row>
    <row r="128" spans="1:28" s="7" customFormat="1" ht="18" x14ac:dyDescent="0.25">
      <c r="A128" s="128"/>
      <c r="B128" s="130"/>
      <c r="C128" s="128"/>
      <c r="D128" s="150"/>
      <c r="E128" s="151"/>
      <c r="F128" s="128"/>
      <c r="G128" s="154"/>
      <c r="H128" s="123"/>
      <c r="I128" s="120"/>
      <c r="J128" s="153"/>
      <c r="K128" s="125"/>
      <c r="L128" s="151"/>
      <c r="M128" s="156"/>
      <c r="N128" s="150"/>
      <c r="O128" s="125"/>
      <c r="P128" s="156"/>
      <c r="Q128" s="154"/>
      <c r="R128" s="147"/>
      <c r="S128" s="157"/>
      <c r="T128" s="121"/>
      <c r="V128" s="110"/>
      <c r="W128" s="110"/>
      <c r="X128" s="110"/>
      <c r="Y128" s="110"/>
      <c r="Z128" s="110"/>
      <c r="AA128" s="110"/>
      <c r="AB128" s="110"/>
    </row>
    <row r="129" spans="1:28" s="7" customFormat="1" ht="18" x14ac:dyDescent="0.25">
      <c r="A129" s="128"/>
      <c r="B129" s="130"/>
      <c r="C129" s="128"/>
      <c r="D129" s="150"/>
      <c r="E129" s="151"/>
      <c r="F129" s="128"/>
      <c r="G129" s="154"/>
      <c r="H129" s="123"/>
      <c r="I129" s="120"/>
      <c r="J129" s="153"/>
      <c r="K129" s="125"/>
      <c r="L129" s="151"/>
      <c r="M129" s="156"/>
      <c r="N129" s="150"/>
      <c r="O129" s="125"/>
      <c r="P129" s="156"/>
      <c r="Q129" s="154"/>
      <c r="R129" s="147"/>
      <c r="S129" s="157"/>
      <c r="T129" s="121"/>
      <c r="V129" s="110"/>
      <c r="W129" s="110"/>
      <c r="X129" s="110"/>
      <c r="Y129" s="110"/>
      <c r="Z129" s="110"/>
      <c r="AA129" s="110"/>
      <c r="AB129" s="110"/>
    </row>
    <row r="130" spans="1:28" s="7" customFormat="1" ht="18" x14ac:dyDescent="0.25">
      <c r="A130" s="128"/>
      <c r="B130" s="130"/>
      <c r="C130" s="128"/>
      <c r="D130" s="150"/>
      <c r="E130" s="151"/>
      <c r="F130" s="128"/>
      <c r="G130" s="154"/>
      <c r="H130" s="123"/>
      <c r="I130" s="120"/>
      <c r="J130" s="153"/>
      <c r="K130" s="125"/>
      <c r="L130" s="151"/>
      <c r="M130" s="156"/>
      <c r="N130" s="150"/>
      <c r="O130" s="125"/>
      <c r="P130" s="156"/>
      <c r="Q130" s="154"/>
      <c r="R130" s="147"/>
      <c r="S130" s="157"/>
      <c r="T130" s="121"/>
      <c r="V130" s="110"/>
      <c r="W130" s="110"/>
      <c r="X130" s="110"/>
      <c r="Y130" s="110"/>
      <c r="Z130" s="110"/>
      <c r="AA130" s="110"/>
      <c r="AB130" s="110"/>
    </row>
    <row r="131" spans="1:28" s="7" customFormat="1" ht="18" x14ac:dyDescent="0.25">
      <c r="A131" s="128"/>
      <c r="B131" s="130"/>
      <c r="C131" s="128"/>
      <c r="D131" s="150"/>
      <c r="E131" s="151"/>
      <c r="F131" s="128"/>
      <c r="G131" s="154"/>
      <c r="H131" s="123"/>
      <c r="I131" s="120"/>
      <c r="J131" s="153"/>
      <c r="K131" s="125"/>
      <c r="L131" s="151"/>
      <c r="M131" s="156"/>
      <c r="N131" s="150"/>
      <c r="O131" s="125"/>
      <c r="P131" s="156"/>
      <c r="Q131" s="154"/>
      <c r="R131" s="147"/>
      <c r="S131" s="157"/>
      <c r="T131" s="121"/>
      <c r="V131" s="110"/>
      <c r="W131" s="110"/>
      <c r="X131" s="110"/>
      <c r="Y131" s="110"/>
      <c r="Z131" s="110"/>
      <c r="AA131" s="110"/>
      <c r="AB131" s="110"/>
    </row>
    <row r="132" spans="1:28" s="7" customFormat="1" ht="18" x14ac:dyDescent="0.25">
      <c r="A132" s="128"/>
      <c r="B132" s="130"/>
      <c r="C132" s="128"/>
      <c r="D132" s="150"/>
      <c r="E132" s="151"/>
      <c r="F132" s="128"/>
      <c r="G132" s="154"/>
      <c r="H132" s="123"/>
      <c r="I132" s="120"/>
      <c r="J132" s="153"/>
      <c r="K132" s="125"/>
      <c r="L132" s="151"/>
      <c r="M132" s="156"/>
      <c r="N132" s="150"/>
      <c r="O132" s="125"/>
      <c r="P132" s="156"/>
      <c r="Q132" s="154"/>
      <c r="R132" s="147"/>
      <c r="S132" s="157"/>
      <c r="T132" s="121"/>
      <c r="V132" s="110"/>
      <c r="W132" s="110"/>
      <c r="X132" s="110"/>
      <c r="Y132" s="110"/>
      <c r="Z132" s="110"/>
      <c r="AA132" s="110"/>
      <c r="AB132" s="110"/>
    </row>
    <row r="133" spans="1:28" s="7" customFormat="1" ht="18" x14ac:dyDescent="0.25">
      <c r="A133" s="128"/>
      <c r="B133" s="130"/>
      <c r="C133" s="128"/>
      <c r="D133" s="150"/>
      <c r="E133" s="151"/>
      <c r="F133" s="128"/>
      <c r="G133" s="154"/>
      <c r="H133" s="123"/>
      <c r="I133" s="120"/>
      <c r="J133" s="153"/>
      <c r="K133" s="125"/>
      <c r="L133" s="151"/>
      <c r="M133" s="156"/>
      <c r="N133" s="150"/>
      <c r="O133" s="125"/>
      <c r="P133" s="156"/>
      <c r="Q133" s="154"/>
      <c r="R133" s="147"/>
      <c r="S133" s="157"/>
      <c r="T133" s="121"/>
      <c r="V133" s="110"/>
      <c r="W133" s="110"/>
      <c r="X133" s="110"/>
      <c r="Y133" s="110"/>
      <c r="Z133" s="110"/>
      <c r="AA133" s="110"/>
      <c r="AB133" s="110"/>
    </row>
    <row r="134" spans="1:28" s="7" customFormat="1" ht="18" x14ac:dyDescent="0.25">
      <c r="A134" s="128"/>
      <c r="B134" s="130"/>
      <c r="C134" s="128"/>
      <c r="D134" s="150"/>
      <c r="E134" s="128"/>
      <c r="F134" s="128"/>
      <c r="G134" s="154"/>
      <c r="H134" s="123"/>
      <c r="I134" s="120"/>
      <c r="J134" s="153"/>
      <c r="K134" s="125"/>
      <c r="L134" s="151"/>
      <c r="M134" s="156"/>
      <c r="N134" s="150"/>
      <c r="O134" s="125"/>
      <c r="P134" s="156"/>
      <c r="Q134" s="154"/>
      <c r="R134" s="147"/>
      <c r="S134" s="157"/>
      <c r="T134" s="121"/>
      <c r="V134" s="110"/>
      <c r="W134" s="110"/>
      <c r="X134" s="110"/>
      <c r="Y134" s="110"/>
      <c r="Z134" s="110"/>
      <c r="AA134" s="110"/>
      <c r="AB134" s="110"/>
    </row>
    <row r="135" spans="1:28" s="7" customFormat="1" ht="18" x14ac:dyDescent="0.25">
      <c r="A135" s="143"/>
      <c r="B135" s="122"/>
      <c r="C135" s="122"/>
      <c r="D135" s="150"/>
      <c r="E135" s="128"/>
      <c r="F135" s="128"/>
      <c r="G135" s="154"/>
      <c r="H135" s="123"/>
      <c r="I135" s="120"/>
      <c r="J135" s="153"/>
      <c r="K135" s="125"/>
      <c r="L135" s="151"/>
      <c r="M135" s="156"/>
      <c r="N135" s="150"/>
      <c r="O135" s="125"/>
      <c r="P135" s="156"/>
      <c r="Q135" s="154"/>
      <c r="R135" s="147"/>
      <c r="S135" s="157"/>
      <c r="T135" s="127"/>
      <c r="V135" s="110"/>
      <c r="W135" s="110"/>
      <c r="X135" s="110"/>
      <c r="Y135" s="110"/>
      <c r="Z135" s="110"/>
      <c r="AA135" s="110"/>
      <c r="AB135" s="110"/>
    </row>
    <row r="136" spans="1:28" s="7" customFormat="1" ht="18" x14ac:dyDescent="0.25">
      <c r="A136" s="143"/>
      <c r="B136" s="122"/>
      <c r="C136" s="122"/>
      <c r="D136" s="150"/>
      <c r="E136" s="128"/>
      <c r="F136" s="128"/>
      <c r="G136" s="154"/>
      <c r="H136" s="123"/>
      <c r="I136" s="120"/>
      <c r="J136" s="153"/>
      <c r="K136" s="125"/>
      <c r="L136" s="151"/>
      <c r="M136" s="156"/>
      <c r="N136" s="150"/>
      <c r="O136" s="125"/>
      <c r="P136" s="156"/>
      <c r="Q136" s="154"/>
      <c r="R136" s="147"/>
      <c r="S136" s="157"/>
      <c r="T136" s="127"/>
      <c r="V136" s="110"/>
      <c r="W136" s="110"/>
      <c r="X136" s="110"/>
      <c r="Y136" s="110"/>
      <c r="Z136" s="110"/>
      <c r="AA136" s="110"/>
      <c r="AB136" s="110"/>
    </row>
    <row r="137" spans="1:28" s="7" customFormat="1" ht="18" x14ac:dyDescent="0.25">
      <c r="A137" s="143"/>
      <c r="B137" s="122"/>
      <c r="C137" s="122"/>
      <c r="D137" s="122"/>
      <c r="E137" s="128"/>
      <c r="F137" s="128"/>
      <c r="G137" s="154"/>
      <c r="H137" s="123"/>
      <c r="I137" s="120"/>
      <c r="J137" s="128"/>
      <c r="K137" s="125"/>
      <c r="L137" s="151"/>
      <c r="M137" s="123"/>
      <c r="N137" s="150"/>
      <c r="O137" s="125"/>
      <c r="P137" s="123"/>
      <c r="Q137" s="154"/>
      <c r="R137" s="147"/>
      <c r="S137" s="125"/>
      <c r="T137" s="127"/>
      <c r="V137" s="110"/>
      <c r="W137" s="110"/>
      <c r="X137" s="110"/>
      <c r="Y137" s="110"/>
      <c r="Z137" s="110"/>
      <c r="AA137" s="110"/>
      <c r="AB137" s="110"/>
    </row>
    <row r="138" spans="1:28" s="7" customFormat="1" ht="18" x14ac:dyDescent="0.25">
      <c r="A138" s="143"/>
      <c r="B138" s="122"/>
      <c r="C138" s="122"/>
      <c r="D138" s="122"/>
      <c r="E138" s="128"/>
      <c r="F138" s="128"/>
      <c r="G138" s="154"/>
      <c r="H138" s="123"/>
      <c r="I138" s="120"/>
      <c r="J138" s="128"/>
      <c r="K138" s="125"/>
      <c r="L138" s="151"/>
      <c r="M138" s="123"/>
      <c r="N138" s="150"/>
      <c r="O138" s="125"/>
      <c r="P138" s="123"/>
      <c r="Q138" s="154"/>
      <c r="R138" s="147"/>
      <c r="S138" s="125"/>
      <c r="T138" s="127"/>
      <c r="V138" s="110"/>
      <c r="W138" s="110"/>
      <c r="X138" s="110"/>
      <c r="Y138" s="110"/>
      <c r="Z138" s="110"/>
      <c r="AA138" s="110"/>
      <c r="AB138" s="110"/>
    </row>
    <row r="139" spans="1:28" s="7" customFormat="1" ht="18" x14ac:dyDescent="0.25">
      <c r="A139" s="143"/>
      <c r="B139" s="122"/>
      <c r="C139" s="122"/>
      <c r="D139" s="122"/>
      <c r="E139" s="128"/>
      <c r="F139" s="128"/>
      <c r="G139" s="154"/>
      <c r="H139" s="123"/>
      <c r="I139" s="120"/>
      <c r="J139" s="128"/>
      <c r="K139" s="125"/>
      <c r="L139" s="151"/>
      <c r="M139" s="123"/>
      <c r="N139" s="127"/>
      <c r="O139" s="125"/>
      <c r="P139" s="123"/>
      <c r="Q139" s="122"/>
      <c r="R139" s="127"/>
      <c r="S139" s="125"/>
      <c r="T139" s="127"/>
      <c r="V139" s="110"/>
      <c r="W139" s="110"/>
      <c r="X139" s="110"/>
      <c r="Y139" s="110"/>
      <c r="Z139" s="110"/>
      <c r="AA139" s="110"/>
      <c r="AB139" s="110"/>
    </row>
    <row r="140" spans="1:28" s="7" customFormat="1" ht="18" x14ac:dyDescent="0.25">
      <c r="A140" s="128"/>
      <c r="B140" s="132"/>
      <c r="C140" s="128"/>
      <c r="D140" s="128"/>
      <c r="E140" s="128"/>
      <c r="F140" s="128"/>
      <c r="G140" s="154"/>
      <c r="H140" s="123"/>
      <c r="I140" s="120"/>
      <c r="J140" s="128"/>
      <c r="K140" s="125"/>
      <c r="L140" s="151"/>
      <c r="M140" s="123"/>
      <c r="N140" s="127"/>
      <c r="O140" s="125"/>
      <c r="P140" s="123"/>
      <c r="Q140" s="122"/>
      <c r="R140" s="127"/>
      <c r="S140" s="125"/>
      <c r="T140" s="127"/>
      <c r="V140" s="110"/>
      <c r="W140" s="110"/>
      <c r="X140" s="110"/>
      <c r="Y140" s="110"/>
      <c r="Z140" s="110"/>
      <c r="AA140" s="110"/>
      <c r="AB140" s="110"/>
    </row>
    <row r="141" spans="1:28" s="7" customFormat="1" ht="18" x14ac:dyDescent="0.25">
      <c r="A141" s="128"/>
      <c r="B141" s="132"/>
      <c r="C141" s="128"/>
      <c r="D141" s="128"/>
      <c r="E141" s="128"/>
      <c r="F141" s="128"/>
      <c r="G141" s="154"/>
      <c r="H141" s="123"/>
      <c r="I141" s="120"/>
      <c r="J141" s="128"/>
      <c r="K141" s="125"/>
      <c r="L141" s="127"/>
      <c r="M141" s="123"/>
      <c r="N141" s="127"/>
      <c r="O141" s="125"/>
      <c r="P141" s="123"/>
      <c r="Q141" s="122"/>
      <c r="R141" s="127"/>
      <c r="S141" s="125"/>
      <c r="T141" s="127"/>
      <c r="V141" s="110"/>
      <c r="W141" s="110"/>
      <c r="X141" s="110"/>
      <c r="Y141" s="110"/>
      <c r="Z141" s="110"/>
      <c r="AA141" s="110"/>
      <c r="AB141" s="110"/>
    </row>
    <row r="142" spans="1:28" s="7" customFormat="1" x14ac:dyDescent="0.25">
      <c r="A142" s="128"/>
      <c r="B142" s="132"/>
      <c r="C142" s="128"/>
      <c r="D142" s="128"/>
      <c r="E142" s="128"/>
      <c r="F142" s="128"/>
      <c r="G142" s="128"/>
      <c r="H142" s="123"/>
      <c r="I142" s="120"/>
      <c r="J142" s="128"/>
      <c r="K142" s="125"/>
      <c r="L142" s="127"/>
      <c r="M142" s="123"/>
      <c r="N142" s="127"/>
      <c r="O142" s="125"/>
      <c r="P142" s="123"/>
      <c r="Q142" s="122"/>
      <c r="R142" s="127"/>
      <c r="S142" s="125"/>
      <c r="T142" s="127"/>
      <c r="V142" s="110"/>
      <c r="W142" s="110"/>
      <c r="X142" s="110"/>
      <c r="Y142" s="110"/>
      <c r="Z142" s="110"/>
      <c r="AA142" s="110"/>
      <c r="AB142" s="110"/>
    </row>
    <row r="143" spans="1:28" s="7" customFormat="1" x14ac:dyDescent="0.25">
      <c r="A143" s="128"/>
      <c r="B143" s="132"/>
      <c r="C143" s="128"/>
      <c r="D143" s="128"/>
      <c r="E143" s="128"/>
      <c r="F143" s="128"/>
      <c r="G143" s="128"/>
      <c r="H143" s="123"/>
      <c r="I143" s="120"/>
      <c r="J143" s="128"/>
      <c r="K143" s="125"/>
      <c r="L143" s="127"/>
      <c r="M143" s="123"/>
      <c r="N143" s="127"/>
      <c r="O143" s="125"/>
      <c r="P143" s="123"/>
      <c r="Q143" s="122"/>
      <c r="R143" s="127"/>
      <c r="S143" s="125"/>
      <c r="T143" s="135"/>
      <c r="V143" s="110"/>
      <c r="W143" s="110"/>
      <c r="X143" s="110"/>
      <c r="Y143" s="110"/>
      <c r="Z143" s="110"/>
      <c r="AA143" s="110"/>
      <c r="AB143" s="110"/>
    </row>
    <row r="144" spans="1:28" s="7" customFormat="1" x14ac:dyDescent="0.25">
      <c r="A144" s="128"/>
      <c r="B144" s="132"/>
      <c r="C144" s="128"/>
      <c r="D144" s="128"/>
      <c r="E144" s="128"/>
      <c r="F144" s="128"/>
      <c r="G144" s="128"/>
      <c r="H144" s="123"/>
      <c r="I144" s="120"/>
      <c r="J144" s="128"/>
      <c r="K144" s="125"/>
      <c r="L144" s="127"/>
      <c r="M144" s="123"/>
      <c r="N144" s="127"/>
      <c r="O144" s="125"/>
      <c r="P144" s="123"/>
      <c r="Q144" s="122"/>
      <c r="R144" s="127"/>
      <c r="S144" s="125"/>
      <c r="T144" s="127"/>
      <c r="V144" s="110"/>
      <c r="W144" s="110"/>
      <c r="X144" s="110"/>
      <c r="Y144" s="110"/>
      <c r="Z144" s="110"/>
      <c r="AA144" s="110"/>
      <c r="AB144" s="110"/>
    </row>
  </sheetData>
  <autoFilter ref="A4:AB139"/>
  <mergeCells count="10">
    <mergeCell ref="A3:B3"/>
    <mergeCell ref="O3:Q3"/>
    <mergeCell ref="R3:R4"/>
    <mergeCell ref="S3:S4"/>
    <mergeCell ref="T3:T4"/>
    <mergeCell ref="A1:B1"/>
    <mergeCell ref="C1:C2"/>
    <mergeCell ref="D1:N2"/>
    <mergeCell ref="O1:O2"/>
    <mergeCell ref="AB1:AB2"/>
  </mergeCells>
  <dataValidations count="8">
    <dataValidation type="list" allowBlank="1" showInputMessage="1" showErrorMessage="1" sqref="Q5 Q9 Q65:Q67 Q20">
      <formula1>"Por remision al proceso auditor"</formula1>
    </dataValidation>
    <dataValidation type="list" allowBlank="1" showInputMessage="1" showErrorMessage="1" sqref="D108:D112 D78:D80 D85:D86 D54:D55 D70 D65:D66 D68 D72 D74:D76 D88 D90:D91 D57:D62 D95 D51:D52 D105:D106 D43:D48 D99:D103 D5:D41">
      <formula1>"Denuncia,Peticion en Interes General,Peticion en Interes Particular, Solicitd de Informacion,Consulta,Queja,Reclamo,Sugerencia"</formula1>
    </dataValidation>
    <dataValidation type="list" allowBlank="1" showInputMessage="1" showErrorMessage="1" sqref="D63:D64 D71 D67 D69 D73 D77 D89 D92:D94 D53 D49:D50 D96:D98 D104 D107 D42 D56 D87 D81:D84">
      <formula1>"Denuncia,Petición en Interes General,Petición en Interes Particular, Solicitud de Información,Consulta,Queja,Reclamo,Sugerencia"</formula1>
    </dataValidation>
    <dataValidation type="list" allowBlank="1" showInputMessage="1" showErrorMessage="1" sqref="I5:I108">
      <formula1>"SI,NO"</formula1>
    </dataValidation>
    <dataValidation type="list" allowBlank="1" showInputMessage="1" showErrorMessage="1" sqref="J5:J108">
      <formula1>"Contraloria o fondo de Bienestar que Recibe,Otra Entidad,Competencia Compartida"</formula1>
    </dataValidation>
    <dataValidation type="list" allowBlank="1" showInputMessage="1" showErrorMessage="1" sqref="C5:C108">
      <formula1>"Correo Electronico,Correo Fisico,Pagina Web,Ventanilla,Personalmente"</formula1>
    </dataValidation>
    <dataValidation type="list" allowBlank="1" showInputMessage="1" showErrorMessage="1" sqref="R5:R134">
      <formula1>"Con archivo por respuesta definita y de fondo,En Tramite,Con archivo por traslado por competencia,Con archivo por desistimiento taxito o expreso"</formula1>
    </dataValidation>
    <dataValidation type="list" allowBlank="1" showInputMessage="1" showErrorMessage="1" sqref="N5:N136">
      <formula1>"Secretaria General,Direccion de Fiscalizacion,Responsabilidad Fiscal,Despacho"</formula1>
    </dataValidation>
  </dataValidations>
  <printOptions horizontalCentered="1"/>
  <pageMargins left="0.23622047244094491" right="0.23622047244094491" top="0.55118110236220474" bottom="0.55118110236220474" header="0.31496062992125984" footer="0.31496062992125984"/>
  <pageSetup paperSize="14" scale="24" orientation="landscape" r:id="rId1"/>
  <rowBreaks count="1" manualBreakCount="1">
    <brk id="11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8"/>
  <sheetViews>
    <sheetView zoomScale="115" zoomScaleNormal="115" workbookViewId="0">
      <selection activeCell="J14" sqref="J14"/>
    </sheetView>
  </sheetViews>
  <sheetFormatPr baseColWidth="10" defaultRowHeight="15" x14ac:dyDescent="0.25"/>
  <cols>
    <col min="1" max="1" width="22.42578125" style="16" customWidth="1"/>
    <col min="2" max="2" width="23.140625" style="16" customWidth="1"/>
    <col min="3" max="3" width="18.85546875" style="16" customWidth="1"/>
    <col min="4" max="4" width="16.140625" style="16" customWidth="1"/>
    <col min="5" max="7" width="11.42578125" style="16"/>
    <col min="8" max="8" width="10.42578125" style="16" customWidth="1"/>
    <col min="9" max="9" width="14.140625" style="16" customWidth="1"/>
    <col min="10" max="16384" width="11.42578125" style="16"/>
  </cols>
  <sheetData>
    <row r="2" spans="1:12" ht="15.75" x14ac:dyDescent="0.25">
      <c r="A2" s="10"/>
      <c r="B2" s="11" t="s">
        <v>27</v>
      </c>
      <c r="C2" s="12" t="s">
        <v>28</v>
      </c>
      <c r="D2" s="13"/>
      <c r="E2" s="13"/>
      <c r="F2" s="13"/>
      <c r="G2" s="13"/>
      <c r="H2" s="13"/>
      <c r="I2" s="14" t="s">
        <v>29</v>
      </c>
      <c r="J2" s="13"/>
      <c r="K2" s="13"/>
      <c r="L2" s="15"/>
    </row>
    <row r="3" spans="1:12" x14ac:dyDescent="0.25">
      <c r="A3" s="10"/>
      <c r="B3" s="17"/>
      <c r="C3" s="13"/>
      <c r="D3" s="13"/>
      <c r="E3" s="13"/>
      <c r="F3" s="13"/>
      <c r="G3" s="13"/>
      <c r="H3" s="13"/>
      <c r="I3" s="13"/>
      <c r="J3" s="13"/>
      <c r="K3" s="13"/>
      <c r="L3" s="15"/>
    </row>
    <row r="4" spans="1:12" ht="15" customHeight="1" x14ac:dyDescent="0.25">
      <c r="A4" s="214"/>
      <c r="B4" s="215"/>
      <c r="C4" s="18" t="s">
        <v>30</v>
      </c>
      <c r="D4" s="19"/>
      <c r="E4" s="20"/>
      <c r="F4" s="20"/>
      <c r="G4" s="20"/>
      <c r="H4" s="20"/>
      <c r="I4" s="20"/>
      <c r="J4" s="20"/>
      <c r="K4" s="20"/>
      <c r="L4" s="21"/>
    </row>
    <row r="5" spans="1:12" ht="15" customHeight="1" x14ac:dyDescent="0.25">
      <c r="A5" s="214" t="s">
        <v>31</v>
      </c>
      <c r="B5" s="215"/>
      <c r="C5" s="22" t="s">
        <v>32</v>
      </c>
      <c r="D5" s="19" t="s">
        <v>33</v>
      </c>
      <c r="E5" s="20"/>
      <c r="F5" s="20"/>
      <c r="G5" s="20"/>
      <c r="H5" s="20"/>
      <c r="I5" s="20"/>
      <c r="J5" s="20"/>
      <c r="K5" s="20"/>
      <c r="L5" s="21"/>
    </row>
    <row r="6" spans="1:12" ht="15" customHeight="1" x14ac:dyDescent="0.25">
      <c r="A6" s="23"/>
      <c r="B6" s="24"/>
      <c r="C6" s="18" t="s">
        <v>34</v>
      </c>
      <c r="D6" s="19"/>
      <c r="E6" s="20"/>
      <c r="F6" s="20"/>
      <c r="G6" s="20"/>
      <c r="H6" s="20"/>
      <c r="I6" s="20"/>
      <c r="J6" s="20"/>
      <c r="K6" s="20"/>
      <c r="L6" s="21"/>
    </row>
    <row r="7" spans="1:12" x14ac:dyDescent="0.25">
      <c r="A7" s="23"/>
      <c r="B7" s="24"/>
      <c r="C7" s="25"/>
      <c r="D7" s="25"/>
      <c r="E7" s="25"/>
      <c r="F7" s="25"/>
      <c r="G7" s="25"/>
      <c r="H7" s="25"/>
      <c r="I7" s="25"/>
      <c r="J7" s="25"/>
      <c r="K7" s="25"/>
      <c r="L7" s="21"/>
    </row>
    <row r="8" spans="1:12" ht="15" customHeight="1" x14ac:dyDescent="0.25">
      <c r="A8" s="210" t="s">
        <v>35</v>
      </c>
      <c r="B8" s="211"/>
      <c r="C8" s="26" t="s">
        <v>30</v>
      </c>
      <c r="D8" s="212" t="s">
        <v>36</v>
      </c>
      <c r="E8" s="212"/>
      <c r="F8" s="212"/>
      <c r="G8" s="212"/>
      <c r="H8" s="212"/>
      <c r="I8" s="212"/>
      <c r="J8" s="212"/>
      <c r="K8" s="212"/>
      <c r="L8" s="213"/>
    </row>
    <row r="9" spans="1:12" ht="15" customHeight="1" x14ac:dyDescent="0.25">
      <c r="A9" s="23"/>
      <c r="B9" s="24"/>
      <c r="C9" s="26" t="s">
        <v>34</v>
      </c>
      <c r="D9" s="212" t="s">
        <v>37</v>
      </c>
      <c r="E9" s="212"/>
      <c r="F9" s="212"/>
      <c r="G9" s="212"/>
      <c r="H9" s="212"/>
      <c r="I9" s="212"/>
      <c r="J9" s="212"/>
      <c r="K9" s="212"/>
      <c r="L9" s="213"/>
    </row>
    <row r="10" spans="1:12" ht="15" customHeight="1" x14ac:dyDescent="0.25">
      <c r="A10" s="23"/>
      <c r="B10" s="24"/>
      <c r="C10" s="27"/>
      <c r="D10" s="27"/>
      <c r="E10" s="27"/>
      <c r="F10" s="25"/>
      <c r="G10" s="25"/>
      <c r="H10" s="25"/>
      <c r="I10" s="25"/>
      <c r="J10" s="25"/>
      <c r="K10" s="28"/>
      <c r="L10" s="29"/>
    </row>
    <row r="11" spans="1:12" ht="15" customHeight="1" x14ac:dyDescent="0.25">
      <c r="A11" s="216" t="s">
        <v>38</v>
      </c>
      <c r="B11" s="217"/>
      <c r="C11" s="212" t="s">
        <v>39</v>
      </c>
      <c r="D11" s="212"/>
      <c r="E11" s="212"/>
      <c r="F11" s="212"/>
      <c r="G11" s="212"/>
      <c r="H11" s="212"/>
      <c r="I11" s="212"/>
      <c r="J11" s="212"/>
      <c r="K11" s="30"/>
      <c r="L11" s="31"/>
    </row>
    <row r="12" spans="1:12" x14ac:dyDescent="0.25">
      <c r="A12" s="216" t="s">
        <v>40</v>
      </c>
      <c r="B12" s="217"/>
      <c r="C12" s="32" t="s">
        <v>41</v>
      </c>
      <c r="D12" s="33">
        <v>0.3</v>
      </c>
      <c r="E12" s="34" t="s">
        <v>42</v>
      </c>
      <c r="F12" s="35"/>
      <c r="G12" s="35"/>
      <c r="H12" s="35"/>
      <c r="I12" s="35"/>
      <c r="J12" s="35"/>
      <c r="K12" s="35"/>
      <c r="L12" s="36"/>
    </row>
    <row r="13" spans="1:12" ht="15" customHeight="1" x14ac:dyDescent="0.25">
      <c r="A13" s="216" t="s">
        <v>43</v>
      </c>
      <c r="B13" s="217"/>
      <c r="C13" s="218" t="s">
        <v>44</v>
      </c>
      <c r="D13" s="218"/>
      <c r="E13" s="218"/>
      <c r="F13" s="218"/>
      <c r="G13" s="218"/>
      <c r="H13" s="218"/>
      <c r="I13" s="218"/>
      <c r="J13" s="218"/>
      <c r="K13" s="218"/>
      <c r="L13" s="219"/>
    </row>
    <row r="14" spans="1:12" x14ac:dyDescent="0.25">
      <c r="A14" s="23"/>
      <c r="B14" s="24"/>
      <c r="C14" s="25"/>
      <c r="D14" s="25"/>
      <c r="E14" s="25"/>
      <c r="F14" s="25"/>
      <c r="G14" s="25"/>
      <c r="H14" s="25"/>
      <c r="I14" s="25"/>
      <c r="J14" s="25"/>
      <c r="K14" s="25"/>
      <c r="L14" s="21"/>
    </row>
    <row r="15" spans="1:12" x14ac:dyDescent="0.25">
      <c r="A15" s="37"/>
      <c r="B15" s="38" t="s">
        <v>45</v>
      </c>
      <c r="C15" s="38" t="s">
        <v>46</v>
      </c>
      <c r="D15" s="39" t="s">
        <v>47</v>
      </c>
      <c r="E15" s="40"/>
      <c r="F15" s="40"/>
      <c r="G15" s="40"/>
      <c r="H15" s="40"/>
      <c r="I15" s="40"/>
      <c r="J15" s="40"/>
      <c r="K15" s="40"/>
      <c r="L15" s="41"/>
    </row>
    <row r="16" spans="1:12" x14ac:dyDescent="0.25">
      <c r="A16" s="42"/>
      <c r="B16" s="43" t="s">
        <v>48</v>
      </c>
      <c r="C16" s="44">
        <f>SUM('Seguimiento PQRSD 2022'!W5:W16)/SUM('Seguimiento PQRSD 2022'!V5:V16)</f>
        <v>1</v>
      </c>
      <c r="D16" s="45" t="str">
        <f t="shared" ref="D16:D21" si="0">IF(C16&gt;$D$12,"cumple","no cumple")</f>
        <v>cumple</v>
      </c>
      <c r="E16" s="46"/>
      <c r="F16" s="46"/>
      <c r="G16" s="46"/>
      <c r="H16" s="46"/>
      <c r="I16" s="46"/>
      <c r="J16" s="46"/>
      <c r="K16" s="46"/>
      <c r="L16" s="47"/>
    </row>
    <row r="17" spans="1:12" x14ac:dyDescent="0.25">
      <c r="A17" s="42"/>
      <c r="B17" s="43" t="s">
        <v>49</v>
      </c>
      <c r="C17" s="44">
        <f>SUM('Seguimiento PQRSD 2022'!W17:W42)/SUM('Seguimiento PQRSD 2022'!V17:V42)</f>
        <v>1</v>
      </c>
      <c r="D17" s="48" t="str">
        <f t="shared" si="0"/>
        <v>cumple</v>
      </c>
      <c r="E17" s="46"/>
      <c r="F17" s="46"/>
      <c r="G17" s="46"/>
      <c r="H17" s="46"/>
      <c r="I17" s="46"/>
      <c r="J17" s="46"/>
      <c r="K17" s="46"/>
      <c r="L17" s="47"/>
    </row>
    <row r="18" spans="1:12" x14ac:dyDescent="0.25">
      <c r="A18" s="42"/>
      <c r="B18" s="43" t="s">
        <v>50</v>
      </c>
      <c r="C18" s="44" t="e">
        <f>SUM('Seguimiento PQRSD 2022'!W43:W59)/SUM('Seguimiento PQRSD 2022'!V43:V59)</f>
        <v>#DIV/0!</v>
      </c>
      <c r="D18" s="48" t="e">
        <f t="shared" si="0"/>
        <v>#DIV/0!</v>
      </c>
      <c r="E18" s="46"/>
      <c r="F18" s="46"/>
      <c r="G18" s="46"/>
      <c r="H18" s="46"/>
      <c r="I18" s="46"/>
      <c r="J18" s="46"/>
      <c r="K18" s="46"/>
      <c r="L18" s="49"/>
    </row>
    <row r="19" spans="1:12" x14ac:dyDescent="0.25">
      <c r="A19" s="42"/>
      <c r="B19" s="43" t="s">
        <v>51</v>
      </c>
      <c r="C19" s="44" t="e">
        <f>SUM('Seguimiento PQRSD 2022'!W60:W73)/SUM('Seguimiento PQRSD 2022'!V60:V73)</f>
        <v>#DIV/0!</v>
      </c>
      <c r="D19" s="48" t="e">
        <f t="shared" si="0"/>
        <v>#DIV/0!</v>
      </c>
      <c r="E19" s="46"/>
      <c r="F19" s="46"/>
      <c r="G19" s="50"/>
      <c r="H19" s="46"/>
      <c r="I19" s="46"/>
      <c r="J19" s="46"/>
      <c r="K19" s="46"/>
      <c r="L19" s="49"/>
    </row>
    <row r="20" spans="1:12" x14ac:dyDescent="0.25">
      <c r="A20" s="42"/>
      <c r="B20" s="43" t="s">
        <v>52</v>
      </c>
      <c r="C20" s="44" t="e">
        <f>SUM('Seguimiento PQRSD 2022'!W74:W92)/SUM('Seguimiento PQRSD 2022'!V74:V92)</f>
        <v>#DIV/0!</v>
      </c>
      <c r="D20" s="48" t="e">
        <f t="shared" si="0"/>
        <v>#DIV/0!</v>
      </c>
      <c r="E20" s="46"/>
      <c r="F20" s="46"/>
      <c r="G20" s="50"/>
      <c r="H20" s="46"/>
      <c r="I20" s="46"/>
      <c r="J20" s="46"/>
      <c r="K20" s="46"/>
      <c r="L20" s="49"/>
    </row>
    <row r="21" spans="1:12" x14ac:dyDescent="0.25">
      <c r="A21" s="42"/>
      <c r="B21" s="43" t="s">
        <v>53</v>
      </c>
      <c r="C21" s="44" t="e">
        <f>SUM('Seguimiento PQRSD 2022'!W93:W108)/SUM('Seguimiento PQRSD 2022'!V93:V108)</f>
        <v>#DIV/0!</v>
      </c>
      <c r="D21" s="48" t="e">
        <f t="shared" si="0"/>
        <v>#DIV/0!</v>
      </c>
      <c r="E21" s="46"/>
      <c r="F21" s="51" t="e">
        <f>SUM(C16:C21)/COUNT(C16:C21)</f>
        <v>#DIV/0!</v>
      </c>
      <c r="G21" s="52" t="s">
        <v>123</v>
      </c>
      <c r="H21" s="46"/>
      <c r="I21" s="46"/>
      <c r="J21" s="46"/>
      <c r="K21" s="46"/>
      <c r="L21" s="49"/>
    </row>
    <row r="22" spans="1:12" x14ac:dyDescent="0.25">
      <c r="A22" s="42"/>
      <c r="B22" s="53"/>
      <c r="C22" s="46"/>
      <c r="D22" s="46"/>
      <c r="E22" s="46"/>
      <c r="F22" s="46"/>
      <c r="G22" s="50"/>
      <c r="H22" s="46"/>
      <c r="I22" s="46"/>
      <c r="J22" s="46"/>
      <c r="K22" s="46"/>
      <c r="L22" s="49"/>
    </row>
    <row r="23" spans="1:12" x14ac:dyDescent="0.25">
      <c r="A23" s="42"/>
      <c r="B23" s="53"/>
      <c r="C23" s="46"/>
      <c r="D23" s="46"/>
      <c r="E23" s="46"/>
      <c r="F23" s="46"/>
      <c r="G23" s="50"/>
      <c r="H23" s="46"/>
      <c r="I23" s="46"/>
      <c r="J23" s="46"/>
      <c r="K23" s="46"/>
      <c r="L23" s="49"/>
    </row>
    <row r="24" spans="1:12" x14ac:dyDescent="0.25">
      <c r="A24" s="42"/>
      <c r="B24" s="53"/>
      <c r="C24" s="46"/>
      <c r="D24" s="46"/>
      <c r="E24" s="46"/>
      <c r="F24" s="46"/>
      <c r="G24" s="50"/>
      <c r="H24" s="46"/>
      <c r="I24" s="46"/>
      <c r="J24" s="46"/>
      <c r="K24" s="46"/>
      <c r="L24" s="49"/>
    </row>
    <row r="25" spans="1:12" x14ac:dyDescent="0.25">
      <c r="A25" s="42"/>
      <c r="B25" s="53"/>
      <c r="C25" s="46"/>
      <c r="D25" s="46"/>
      <c r="E25" s="46"/>
      <c r="F25" s="46"/>
      <c r="G25" s="50"/>
      <c r="H25" s="46"/>
      <c r="I25" s="46"/>
      <c r="J25" s="46"/>
      <c r="K25" s="46"/>
      <c r="L25" s="49"/>
    </row>
    <row r="26" spans="1:12" x14ac:dyDescent="0.25">
      <c r="A26" s="42"/>
      <c r="B26" s="53"/>
      <c r="C26" s="46"/>
      <c r="D26" s="46"/>
      <c r="E26" s="46"/>
      <c r="F26" s="46"/>
      <c r="G26" s="50"/>
      <c r="H26" s="46"/>
      <c r="I26" s="46"/>
      <c r="J26" s="46"/>
      <c r="K26" s="46"/>
      <c r="L26" s="49"/>
    </row>
    <row r="27" spans="1:12" x14ac:dyDescent="0.25">
      <c r="A27" s="42"/>
      <c r="B27" s="53"/>
      <c r="C27" s="46"/>
      <c r="D27" s="46"/>
      <c r="E27" s="46"/>
      <c r="F27" s="46"/>
      <c r="G27" s="50"/>
      <c r="H27" s="46"/>
      <c r="I27" s="46"/>
      <c r="J27" s="46"/>
      <c r="K27" s="46"/>
      <c r="L27" s="49"/>
    </row>
    <row r="28" spans="1:12" x14ac:dyDescent="0.25">
      <c r="A28" s="42"/>
      <c r="B28" s="53"/>
      <c r="C28" s="46"/>
      <c r="D28" s="46"/>
      <c r="E28" s="46"/>
      <c r="F28" s="46"/>
      <c r="G28" s="50"/>
      <c r="H28" s="46"/>
      <c r="I28" s="46"/>
      <c r="J28" s="46"/>
      <c r="K28" s="46"/>
      <c r="L28" s="49"/>
    </row>
    <row r="29" spans="1:12" x14ac:dyDescent="0.25">
      <c r="A29" s="42"/>
      <c r="B29" s="53"/>
      <c r="C29" s="46"/>
      <c r="D29" s="46"/>
      <c r="E29" s="46"/>
      <c r="F29" s="46"/>
      <c r="G29" s="50"/>
      <c r="H29" s="46"/>
      <c r="I29" s="46"/>
      <c r="J29" s="46"/>
      <c r="K29" s="46"/>
      <c r="L29" s="49"/>
    </row>
    <row r="30" spans="1:12" x14ac:dyDescent="0.25">
      <c r="A30" s="42"/>
      <c r="B30" s="53"/>
      <c r="C30" s="46"/>
      <c r="D30" s="46"/>
      <c r="E30" s="46"/>
      <c r="F30" s="46"/>
      <c r="G30" s="50"/>
      <c r="H30" s="46"/>
      <c r="I30" s="46"/>
      <c r="J30" s="46"/>
      <c r="K30" s="46"/>
      <c r="L30" s="49"/>
    </row>
    <row r="31" spans="1:12" x14ac:dyDescent="0.25">
      <c r="A31" s="42"/>
      <c r="B31" s="53"/>
      <c r="C31" s="46"/>
      <c r="D31" s="46"/>
      <c r="E31" s="46"/>
      <c r="F31" s="46"/>
      <c r="G31" s="50"/>
      <c r="H31" s="46"/>
      <c r="I31" s="46"/>
      <c r="J31" s="46"/>
      <c r="K31" s="46"/>
      <c r="L31" s="49"/>
    </row>
    <row r="32" spans="1:12" x14ac:dyDescent="0.25">
      <c r="A32" s="42"/>
      <c r="B32" s="53"/>
      <c r="C32" s="46"/>
      <c r="D32" s="46"/>
      <c r="E32" s="46"/>
      <c r="F32" s="46"/>
      <c r="G32" s="50"/>
      <c r="H32" s="46"/>
      <c r="I32" s="46"/>
      <c r="J32" s="46"/>
      <c r="K32" s="46"/>
      <c r="L32" s="49"/>
    </row>
    <row r="33" spans="1:12" x14ac:dyDescent="0.25">
      <c r="A33" s="42"/>
      <c r="B33" s="53"/>
      <c r="C33" s="46"/>
      <c r="D33" s="46"/>
      <c r="E33" s="46"/>
      <c r="F33" s="46"/>
      <c r="G33" s="50"/>
      <c r="H33" s="46"/>
      <c r="I33" s="46"/>
      <c r="J33" s="46"/>
      <c r="K33" s="46"/>
      <c r="L33" s="49"/>
    </row>
    <row r="34" spans="1:12" x14ac:dyDescent="0.25">
      <c r="A34" s="42"/>
      <c r="B34" s="53"/>
      <c r="C34" s="46"/>
      <c r="D34" s="46"/>
      <c r="E34" s="46"/>
      <c r="F34" s="46"/>
      <c r="G34" s="50"/>
      <c r="H34" s="46"/>
      <c r="I34" s="46"/>
      <c r="J34" s="46"/>
      <c r="K34" s="46"/>
      <c r="L34" s="49"/>
    </row>
    <row r="35" spans="1:12" x14ac:dyDescent="0.25">
      <c r="A35" s="42"/>
      <c r="B35" s="53"/>
      <c r="C35" s="46"/>
      <c r="D35" s="46"/>
      <c r="E35" s="46"/>
      <c r="F35" s="46"/>
      <c r="G35" s="50"/>
      <c r="H35" s="46"/>
      <c r="I35" s="46"/>
      <c r="J35" s="46"/>
      <c r="K35" s="46"/>
      <c r="L35" s="49"/>
    </row>
    <row r="36" spans="1:12" x14ac:dyDescent="0.25">
      <c r="A36" s="42"/>
      <c r="B36" s="53"/>
      <c r="C36" s="46"/>
      <c r="D36" s="46"/>
      <c r="E36" s="46"/>
      <c r="F36" s="46"/>
      <c r="G36" s="50"/>
      <c r="H36" s="46"/>
      <c r="I36" s="46"/>
      <c r="J36" s="46"/>
      <c r="K36" s="46"/>
      <c r="L36" s="49"/>
    </row>
    <row r="37" spans="1:12" x14ac:dyDescent="0.25">
      <c r="A37" s="42"/>
      <c r="B37" s="53"/>
      <c r="C37" s="46"/>
      <c r="D37" s="46"/>
      <c r="E37" s="46"/>
      <c r="F37" s="46"/>
      <c r="G37" s="50"/>
      <c r="H37" s="46"/>
      <c r="I37" s="46"/>
      <c r="J37" s="46"/>
      <c r="K37" s="46"/>
      <c r="L37" s="49"/>
    </row>
    <row r="38" spans="1:12" x14ac:dyDescent="0.25">
      <c r="A38" s="42"/>
      <c r="B38" s="53"/>
      <c r="C38" s="46"/>
      <c r="D38" s="46"/>
      <c r="E38" s="46"/>
      <c r="F38" s="46"/>
      <c r="G38" s="50"/>
      <c r="H38" s="46"/>
      <c r="I38" s="46"/>
      <c r="J38" s="46"/>
      <c r="K38" s="46"/>
      <c r="L38" s="49"/>
    </row>
    <row r="39" spans="1:12" x14ac:dyDescent="0.25">
      <c r="A39" s="42"/>
      <c r="B39" s="53"/>
      <c r="C39" s="46"/>
      <c r="D39" s="46"/>
      <c r="E39" s="46"/>
      <c r="F39" s="46"/>
      <c r="G39" s="50"/>
      <c r="H39" s="46"/>
      <c r="I39" s="46"/>
      <c r="J39" s="46"/>
      <c r="K39" s="46"/>
      <c r="L39" s="49"/>
    </row>
    <row r="40" spans="1:12" x14ac:dyDescent="0.25">
      <c r="A40" s="42"/>
      <c r="B40" s="54" t="s">
        <v>54</v>
      </c>
      <c r="C40" s="46"/>
      <c r="D40" s="46"/>
      <c r="E40" s="46"/>
      <c r="F40" s="46"/>
      <c r="G40" s="50"/>
      <c r="H40" s="46"/>
      <c r="I40" s="46"/>
      <c r="J40" s="46"/>
      <c r="K40" s="46"/>
      <c r="L40" s="49"/>
    </row>
    <row r="41" spans="1:12" x14ac:dyDescent="0.25">
      <c r="A41" s="42"/>
      <c r="B41" s="55" t="s">
        <v>122</v>
      </c>
      <c r="C41" s="46"/>
      <c r="D41" s="46"/>
      <c r="E41" s="46"/>
      <c r="F41" s="46"/>
      <c r="G41" s="50"/>
      <c r="H41" s="46"/>
      <c r="I41" s="46"/>
      <c r="J41" s="46"/>
      <c r="K41" s="46"/>
      <c r="L41" s="49"/>
    </row>
    <row r="42" spans="1:12" x14ac:dyDescent="0.25">
      <c r="A42" s="42"/>
      <c r="C42" s="46"/>
      <c r="D42" s="46"/>
      <c r="E42" s="46"/>
      <c r="F42" s="46"/>
      <c r="G42" s="46"/>
      <c r="H42" s="46"/>
      <c r="I42" s="46"/>
      <c r="J42" s="46"/>
      <c r="K42" s="46"/>
      <c r="L42" s="49"/>
    </row>
    <row r="43" spans="1:12" x14ac:dyDescent="0.25">
      <c r="A43" s="42"/>
      <c r="B43" s="55"/>
      <c r="C43" s="46"/>
      <c r="D43" s="46"/>
      <c r="E43" s="46"/>
      <c r="F43" s="46"/>
      <c r="G43" s="46"/>
      <c r="H43" s="46"/>
      <c r="I43" s="46"/>
      <c r="J43" s="46"/>
      <c r="K43" s="46"/>
      <c r="L43" s="49"/>
    </row>
    <row r="44" spans="1:12" x14ac:dyDescent="0.25">
      <c r="A44" s="42"/>
      <c r="B44" s="56"/>
      <c r="C44" s="46"/>
      <c r="D44" s="46"/>
      <c r="E44" s="46"/>
      <c r="F44" s="46"/>
      <c r="G44" s="46"/>
      <c r="H44" s="46"/>
      <c r="I44" s="46"/>
      <c r="J44" s="46"/>
      <c r="K44" s="46"/>
      <c r="L44" s="49"/>
    </row>
    <row r="45" spans="1:12" x14ac:dyDescent="0.25">
      <c r="A45" s="42"/>
      <c r="B45" s="56"/>
      <c r="C45" s="46"/>
      <c r="D45" s="46"/>
      <c r="E45" s="46"/>
      <c r="F45" s="46"/>
      <c r="G45" s="46"/>
      <c r="H45" s="46"/>
      <c r="I45" s="46"/>
      <c r="J45" s="46"/>
      <c r="K45" s="46"/>
      <c r="L45" s="49"/>
    </row>
    <row r="46" spans="1:12" x14ac:dyDescent="0.25">
      <c r="L46" s="49"/>
    </row>
    <row r="47" spans="1:12" x14ac:dyDescent="0.25">
      <c r="L47" s="49"/>
    </row>
    <row r="48" spans="1:12" x14ac:dyDescent="0.25">
      <c r="L48" s="49"/>
    </row>
    <row r="49" spans="1:12" x14ac:dyDescent="0.25">
      <c r="L49" s="49"/>
    </row>
    <row r="50" spans="1:12" x14ac:dyDescent="0.25">
      <c r="A50" s="42"/>
      <c r="B50" s="55"/>
      <c r="C50" s="46"/>
      <c r="D50" s="46"/>
      <c r="E50" s="46"/>
      <c r="F50" s="46"/>
      <c r="G50" s="46"/>
      <c r="H50" s="46"/>
      <c r="I50" s="46"/>
      <c r="J50" s="46"/>
      <c r="K50" s="46"/>
      <c r="L50" s="49"/>
    </row>
    <row r="51" spans="1:12" x14ac:dyDescent="0.25">
      <c r="A51" s="42"/>
      <c r="B51" s="53"/>
      <c r="C51" s="46"/>
      <c r="D51" s="46"/>
      <c r="E51" s="46"/>
      <c r="F51" s="46"/>
      <c r="G51" s="50"/>
      <c r="H51" s="46"/>
      <c r="I51" s="46"/>
      <c r="J51" s="46"/>
      <c r="K51" s="46"/>
      <c r="L51" s="49"/>
    </row>
    <row r="52" spans="1:12" x14ac:dyDescent="0.25">
      <c r="A52" s="42"/>
      <c r="B52" s="53"/>
      <c r="C52" s="46"/>
      <c r="D52" s="46"/>
      <c r="E52" s="46"/>
      <c r="F52" s="46"/>
      <c r="G52" s="50"/>
      <c r="H52" s="46"/>
      <c r="I52" s="46"/>
      <c r="J52" s="46"/>
      <c r="K52" s="46"/>
      <c r="L52" s="49"/>
    </row>
    <row r="53" spans="1:12" x14ac:dyDescent="0.25">
      <c r="A53" s="42"/>
      <c r="B53" s="53"/>
      <c r="C53" s="46"/>
      <c r="D53" s="46"/>
      <c r="E53" s="46"/>
      <c r="F53" s="46"/>
      <c r="G53" s="50"/>
      <c r="H53" s="46"/>
      <c r="I53" s="46"/>
      <c r="J53" s="46"/>
      <c r="K53" s="46"/>
      <c r="L53" s="49"/>
    </row>
    <row r="54" spans="1:12" x14ac:dyDescent="0.25">
      <c r="A54" s="42"/>
      <c r="B54" s="55"/>
      <c r="C54" s="46"/>
      <c r="D54" s="46"/>
      <c r="E54" s="46"/>
      <c r="F54" s="46"/>
      <c r="G54" s="50"/>
      <c r="H54" s="46"/>
      <c r="I54" s="46"/>
      <c r="J54" s="46"/>
      <c r="K54" s="46"/>
      <c r="L54" s="49"/>
    </row>
    <row r="55" spans="1:12" x14ac:dyDescent="0.25">
      <c r="A55" s="42"/>
      <c r="B55" s="55"/>
      <c r="C55" s="46"/>
      <c r="D55" s="46"/>
      <c r="E55" s="46"/>
      <c r="F55" s="46"/>
      <c r="G55" s="50"/>
      <c r="H55" s="46"/>
      <c r="I55" s="46"/>
      <c r="J55" s="46"/>
      <c r="K55" s="46"/>
      <c r="L55" s="49"/>
    </row>
    <row r="56" spans="1:12" x14ac:dyDescent="0.25">
      <c r="A56" s="42"/>
      <c r="B56" s="55"/>
      <c r="C56" s="46"/>
      <c r="D56" s="46"/>
      <c r="E56" s="46"/>
      <c r="F56" s="46"/>
      <c r="G56" s="50"/>
      <c r="H56" s="46"/>
      <c r="I56" s="46"/>
      <c r="J56" s="46"/>
      <c r="K56" s="46"/>
      <c r="L56" s="49"/>
    </row>
    <row r="57" spans="1:12" x14ac:dyDescent="0.25">
      <c r="A57" s="42"/>
      <c r="B57" s="55"/>
      <c r="C57" s="46"/>
      <c r="D57" s="46"/>
      <c r="E57" s="46"/>
      <c r="F57" s="46"/>
      <c r="G57" s="50"/>
      <c r="H57" s="46"/>
      <c r="I57" s="46"/>
      <c r="J57" s="46"/>
      <c r="K57" s="46"/>
      <c r="L57" s="49"/>
    </row>
    <row r="58" spans="1:12" ht="15.75" x14ac:dyDescent="0.25">
      <c r="A58" s="10"/>
      <c r="B58" s="11" t="s">
        <v>55</v>
      </c>
      <c r="C58" s="12" t="s">
        <v>56</v>
      </c>
      <c r="D58" s="13"/>
      <c r="E58" s="13"/>
      <c r="F58" s="13"/>
      <c r="G58" s="13"/>
      <c r="H58" s="13"/>
      <c r="I58" s="14" t="s">
        <v>57</v>
      </c>
      <c r="J58" s="13"/>
      <c r="K58" s="13"/>
      <c r="L58" s="15"/>
    </row>
    <row r="59" spans="1:12" x14ac:dyDescent="0.25">
      <c r="A59" s="10"/>
      <c r="B59" s="17"/>
      <c r="C59" s="13"/>
      <c r="D59" s="13"/>
      <c r="E59" s="13"/>
      <c r="F59" s="13"/>
      <c r="G59" s="13"/>
      <c r="H59" s="13"/>
      <c r="I59" s="13"/>
      <c r="J59" s="13"/>
      <c r="K59" s="13"/>
      <c r="L59" s="15"/>
    </row>
    <row r="60" spans="1:12" ht="15" customHeight="1" x14ac:dyDescent="0.25">
      <c r="A60" s="214"/>
      <c r="B60" s="215"/>
      <c r="C60" s="18" t="s">
        <v>58</v>
      </c>
      <c r="D60" s="19"/>
      <c r="E60" s="20"/>
      <c r="F60" s="20"/>
      <c r="G60" s="20"/>
      <c r="H60" s="20"/>
      <c r="I60" s="20"/>
      <c r="J60" s="20"/>
      <c r="K60" s="20"/>
      <c r="L60" s="21"/>
    </row>
    <row r="61" spans="1:12" ht="15" customHeight="1" x14ac:dyDescent="0.25">
      <c r="A61" s="214" t="s">
        <v>31</v>
      </c>
      <c r="B61" s="215"/>
      <c r="C61" s="22" t="s">
        <v>59</v>
      </c>
      <c r="D61" s="19" t="s">
        <v>33</v>
      </c>
      <c r="E61" s="20"/>
      <c r="F61" s="20"/>
      <c r="G61" s="20"/>
      <c r="H61" s="20"/>
      <c r="I61" s="20"/>
      <c r="J61" s="20"/>
      <c r="K61" s="20"/>
      <c r="L61" s="21"/>
    </row>
    <row r="62" spans="1:12" ht="15" customHeight="1" x14ac:dyDescent="0.25">
      <c r="A62" s="23"/>
      <c r="B62" s="24"/>
      <c r="C62" s="18" t="s">
        <v>60</v>
      </c>
      <c r="D62" s="19"/>
      <c r="E62" s="20"/>
      <c r="F62" s="20"/>
      <c r="G62" s="20"/>
      <c r="H62" s="20"/>
      <c r="I62" s="20"/>
      <c r="J62" s="20"/>
      <c r="K62" s="20"/>
      <c r="L62" s="21"/>
    </row>
    <row r="63" spans="1:12" x14ac:dyDescent="0.25">
      <c r="A63" s="23"/>
      <c r="B63" s="24"/>
      <c r="C63" s="25"/>
      <c r="D63" s="25"/>
      <c r="E63" s="25"/>
      <c r="F63" s="25"/>
      <c r="G63" s="25"/>
      <c r="H63" s="25"/>
      <c r="I63" s="25"/>
      <c r="J63" s="25"/>
      <c r="K63" s="25"/>
      <c r="L63" s="21"/>
    </row>
    <row r="64" spans="1:12" ht="15" customHeight="1" x14ac:dyDescent="0.25">
      <c r="A64" s="210" t="s">
        <v>35</v>
      </c>
      <c r="B64" s="211"/>
      <c r="C64" s="26" t="s">
        <v>61</v>
      </c>
      <c r="D64" s="212" t="s">
        <v>62</v>
      </c>
      <c r="E64" s="212"/>
      <c r="F64" s="212"/>
      <c r="G64" s="212"/>
      <c r="H64" s="212"/>
      <c r="I64" s="212"/>
      <c r="J64" s="212"/>
      <c r="K64" s="212"/>
      <c r="L64" s="213"/>
    </row>
    <row r="65" spans="1:12" ht="15" customHeight="1" x14ac:dyDescent="0.25">
      <c r="A65" s="23"/>
      <c r="B65" s="24"/>
      <c r="C65" s="26" t="s">
        <v>63</v>
      </c>
      <c r="D65" s="212" t="s">
        <v>64</v>
      </c>
      <c r="E65" s="212"/>
      <c r="F65" s="212"/>
      <c r="G65" s="212"/>
      <c r="H65" s="212"/>
      <c r="I65" s="212"/>
      <c r="J65" s="212"/>
      <c r="K65" s="212"/>
      <c r="L65" s="213"/>
    </row>
    <row r="66" spans="1:12" ht="15" customHeight="1" x14ac:dyDescent="0.25">
      <c r="A66" s="23"/>
      <c r="B66" s="24"/>
      <c r="C66" s="27"/>
      <c r="D66" s="27"/>
      <c r="E66" s="27"/>
      <c r="F66" s="25"/>
      <c r="G66" s="25"/>
      <c r="H66" s="25"/>
      <c r="I66" s="25"/>
      <c r="J66" s="25"/>
      <c r="K66" s="28"/>
      <c r="L66" s="29"/>
    </row>
    <row r="67" spans="1:12" ht="15" customHeight="1" x14ac:dyDescent="0.25">
      <c r="A67" s="216" t="s">
        <v>38</v>
      </c>
      <c r="B67" s="217"/>
      <c r="C67" s="212" t="s">
        <v>65</v>
      </c>
      <c r="D67" s="212"/>
      <c r="E67" s="212"/>
      <c r="F67" s="212"/>
      <c r="G67" s="212"/>
      <c r="H67" s="212"/>
      <c r="I67" s="212"/>
      <c r="J67" s="212"/>
      <c r="K67" s="30"/>
      <c r="L67" s="31"/>
    </row>
    <row r="68" spans="1:12" x14ac:dyDescent="0.25">
      <c r="A68" s="216" t="s">
        <v>40</v>
      </c>
      <c r="B68" s="217"/>
      <c r="C68" s="32" t="s">
        <v>66</v>
      </c>
      <c r="D68" s="33">
        <v>0.7</v>
      </c>
      <c r="E68" s="34" t="s">
        <v>42</v>
      </c>
      <c r="F68" s="35"/>
      <c r="G68" s="35"/>
      <c r="H68" s="35"/>
      <c r="I68" s="35"/>
      <c r="J68" s="35"/>
      <c r="K68" s="35"/>
      <c r="L68" s="36"/>
    </row>
    <row r="69" spans="1:12" ht="15" customHeight="1" x14ac:dyDescent="0.25">
      <c r="A69" s="216" t="s">
        <v>43</v>
      </c>
      <c r="B69" s="217"/>
      <c r="C69" s="218" t="s">
        <v>44</v>
      </c>
      <c r="D69" s="218"/>
      <c r="E69" s="218"/>
      <c r="F69" s="218"/>
      <c r="G69" s="218"/>
      <c r="H69" s="218"/>
      <c r="I69" s="218"/>
      <c r="J69" s="218"/>
      <c r="K69" s="218"/>
      <c r="L69" s="219"/>
    </row>
    <row r="70" spans="1:12" x14ac:dyDescent="0.25">
      <c r="A70" s="23"/>
      <c r="B70" s="24"/>
      <c r="C70" s="25"/>
      <c r="D70" s="25"/>
      <c r="E70" s="25"/>
      <c r="F70" s="25"/>
      <c r="G70" s="25"/>
      <c r="H70" s="25"/>
      <c r="I70" s="25"/>
      <c r="J70" s="25"/>
      <c r="K70" s="25"/>
      <c r="L70" s="21"/>
    </row>
    <row r="71" spans="1:12" x14ac:dyDescent="0.25">
      <c r="A71" s="37"/>
      <c r="B71" s="38" t="s">
        <v>45</v>
      </c>
      <c r="C71" s="38" t="s">
        <v>46</v>
      </c>
      <c r="D71" s="39" t="s">
        <v>47</v>
      </c>
      <c r="E71" s="40"/>
      <c r="F71" s="40"/>
      <c r="G71" s="40"/>
      <c r="H71" s="40"/>
      <c r="I71" s="40"/>
      <c r="J71" s="40"/>
      <c r="K71" s="40"/>
      <c r="L71" s="41"/>
    </row>
    <row r="72" spans="1:12" x14ac:dyDescent="0.25">
      <c r="A72" s="42"/>
      <c r="B72" s="43" t="s">
        <v>48</v>
      </c>
      <c r="C72" s="44">
        <f>SUM('Seguimiento PQRSD 2022'!Z5:Z16)/SUM('Seguimiento PQRSD 2022'!Y5:Y16)</f>
        <v>0</v>
      </c>
      <c r="D72" s="48" t="str">
        <f t="shared" ref="D72:D77" si="1">IF(C72&gt;$D$68,"no cumple","cumple")</f>
        <v>cumple</v>
      </c>
      <c r="E72" s="46"/>
      <c r="F72" s="46"/>
      <c r="G72" s="46"/>
      <c r="H72" s="46"/>
      <c r="I72" s="46"/>
      <c r="J72" s="46"/>
      <c r="K72" s="46"/>
      <c r="L72" s="47"/>
    </row>
    <row r="73" spans="1:12" x14ac:dyDescent="0.25">
      <c r="A73" s="42"/>
      <c r="B73" s="43" t="s">
        <v>67</v>
      </c>
      <c r="C73" s="44">
        <f>SUM('Seguimiento PQRSD 2022'!Z17:Z42)/SUM('Seguimiento PQRSD 2022'!Y17:Y42)</f>
        <v>0</v>
      </c>
      <c r="D73" s="48" t="str">
        <f t="shared" si="1"/>
        <v>cumple</v>
      </c>
      <c r="E73" s="46"/>
      <c r="F73" s="46"/>
      <c r="G73" s="46"/>
      <c r="H73" s="46"/>
      <c r="I73" s="46"/>
      <c r="J73" s="46"/>
      <c r="K73" s="46"/>
      <c r="L73" s="47"/>
    </row>
    <row r="74" spans="1:12" x14ac:dyDescent="0.25">
      <c r="A74" s="42"/>
      <c r="B74" s="43" t="s">
        <v>50</v>
      </c>
      <c r="C74" s="44" t="e">
        <f>SUM('Seguimiento PQRSD 2022'!Z43:Z59)/SUM('Seguimiento PQRSD 2022'!Y43:Y59)</f>
        <v>#DIV/0!</v>
      </c>
      <c r="D74" s="48" t="e">
        <f t="shared" si="1"/>
        <v>#DIV/0!</v>
      </c>
      <c r="E74" s="46"/>
      <c r="F74" s="46"/>
      <c r="G74" s="46"/>
      <c r="H74" s="46"/>
      <c r="I74" s="46"/>
      <c r="J74" s="46"/>
      <c r="K74" s="46"/>
      <c r="L74" s="49"/>
    </row>
    <row r="75" spans="1:12" x14ac:dyDescent="0.25">
      <c r="A75" s="42"/>
      <c r="B75" s="43" t="s">
        <v>51</v>
      </c>
      <c r="C75" s="44" t="e">
        <f>SUM('Seguimiento PQRSD 2022'!Z60:Z73)/SUM('Seguimiento PQRSD 2022'!Y60:Y73)</f>
        <v>#DIV/0!</v>
      </c>
      <c r="D75" s="48" t="e">
        <f t="shared" si="1"/>
        <v>#DIV/0!</v>
      </c>
      <c r="E75" s="46"/>
      <c r="F75" s="46"/>
      <c r="G75" s="50"/>
      <c r="H75" s="46"/>
      <c r="I75" s="46"/>
      <c r="J75" s="46"/>
      <c r="K75" s="46"/>
      <c r="L75" s="49"/>
    </row>
    <row r="76" spans="1:12" x14ac:dyDescent="0.25">
      <c r="A76" s="42"/>
      <c r="B76" s="43" t="s">
        <v>52</v>
      </c>
      <c r="C76" s="44" t="e">
        <f>SUM('Seguimiento PQRSD 2022'!Z74:Z92)/SUM('Seguimiento PQRSD 2022'!Y74:Y92)</f>
        <v>#DIV/0!</v>
      </c>
      <c r="D76" s="48" t="e">
        <f t="shared" si="1"/>
        <v>#DIV/0!</v>
      </c>
      <c r="E76" s="46"/>
      <c r="F76" s="46"/>
      <c r="G76" s="50"/>
      <c r="H76" s="46"/>
      <c r="I76" s="46"/>
      <c r="J76" s="46"/>
      <c r="K76" s="46"/>
      <c r="L76" s="49"/>
    </row>
    <row r="77" spans="1:12" x14ac:dyDescent="0.25">
      <c r="A77" s="42"/>
      <c r="B77" s="43" t="s">
        <v>53</v>
      </c>
      <c r="C77" s="44" t="e">
        <f>SUM('Seguimiento PQRSD 2022'!Z93:Z108)/SUM('Seguimiento PQRSD 2022'!Y93:Y108)</f>
        <v>#DIV/0!</v>
      </c>
      <c r="D77" s="48" t="e">
        <f t="shared" si="1"/>
        <v>#DIV/0!</v>
      </c>
      <c r="E77" s="46"/>
      <c r="F77" s="51" t="e">
        <f>SUM(C72:C77)/COUNT(C72:C77)</f>
        <v>#DIV/0!</v>
      </c>
      <c r="G77" s="52" t="s">
        <v>123</v>
      </c>
      <c r="H77" s="57"/>
      <c r="I77" s="46"/>
      <c r="J77" s="46"/>
      <c r="K77" s="46"/>
      <c r="L77" s="49"/>
    </row>
    <row r="78" spans="1:12" x14ac:dyDescent="0.25">
      <c r="A78" s="42"/>
      <c r="B78" s="53"/>
      <c r="C78" s="46"/>
      <c r="D78" s="46"/>
      <c r="E78" s="46"/>
      <c r="F78" s="46"/>
      <c r="G78" s="50"/>
      <c r="H78" s="46"/>
      <c r="I78" s="46"/>
      <c r="J78" s="46"/>
      <c r="K78" s="46"/>
      <c r="L78" s="49"/>
    </row>
    <row r="79" spans="1:12" x14ac:dyDescent="0.25">
      <c r="A79" s="42"/>
      <c r="B79" s="53"/>
      <c r="C79" s="46"/>
      <c r="D79" s="46"/>
      <c r="E79" s="46"/>
      <c r="F79" s="46"/>
      <c r="G79" s="50"/>
      <c r="H79" s="46"/>
      <c r="I79" s="46"/>
      <c r="J79" s="46"/>
      <c r="K79" s="46"/>
      <c r="L79" s="49"/>
    </row>
    <row r="80" spans="1:12" x14ac:dyDescent="0.25">
      <c r="A80" s="42"/>
      <c r="B80" s="53"/>
      <c r="C80" s="46"/>
      <c r="D80" s="46"/>
      <c r="E80" s="46"/>
      <c r="F80" s="46"/>
      <c r="G80" s="50"/>
      <c r="H80" s="46"/>
      <c r="I80" s="46"/>
      <c r="J80" s="46"/>
      <c r="K80" s="46"/>
      <c r="L80" s="49"/>
    </row>
    <row r="81" spans="1:12" x14ac:dyDescent="0.25">
      <c r="A81" s="42"/>
      <c r="B81" s="53"/>
      <c r="C81" s="46"/>
      <c r="D81" s="46"/>
      <c r="E81" s="46"/>
      <c r="F81" s="46"/>
      <c r="G81" s="50"/>
      <c r="H81" s="46"/>
      <c r="I81" s="46"/>
      <c r="J81" s="46"/>
      <c r="K81" s="46"/>
      <c r="L81" s="49"/>
    </row>
    <row r="82" spans="1:12" x14ac:dyDescent="0.25">
      <c r="A82" s="42"/>
      <c r="B82" s="53"/>
      <c r="C82" s="46"/>
      <c r="D82" s="46"/>
      <c r="E82" s="46"/>
      <c r="F82" s="46"/>
      <c r="G82" s="50"/>
      <c r="H82" s="46"/>
      <c r="I82" s="46"/>
      <c r="J82" s="46"/>
      <c r="K82" s="46"/>
      <c r="L82" s="49"/>
    </row>
    <row r="83" spans="1:12" x14ac:dyDescent="0.25">
      <c r="A83" s="42"/>
      <c r="B83" s="53"/>
      <c r="C83" s="46"/>
      <c r="D83" s="46"/>
      <c r="E83" s="46"/>
      <c r="F83" s="46"/>
      <c r="G83" s="50"/>
      <c r="H83" s="46"/>
      <c r="I83" s="46"/>
      <c r="J83" s="46"/>
      <c r="K83" s="46"/>
      <c r="L83" s="49"/>
    </row>
    <row r="84" spans="1:12" x14ac:dyDescent="0.25">
      <c r="A84" s="42"/>
      <c r="B84" s="53"/>
      <c r="C84" s="46"/>
      <c r="D84" s="46"/>
      <c r="E84" s="46"/>
      <c r="F84" s="46"/>
      <c r="G84" s="50"/>
      <c r="H84" s="46"/>
      <c r="I84" s="46"/>
      <c r="J84" s="46"/>
      <c r="K84" s="46"/>
      <c r="L84" s="49"/>
    </row>
    <row r="85" spans="1:12" x14ac:dyDescent="0.25">
      <c r="A85" s="42"/>
      <c r="B85" s="53"/>
      <c r="C85" s="46"/>
      <c r="D85" s="46"/>
      <c r="E85" s="46"/>
      <c r="F85" s="46"/>
      <c r="G85" s="50"/>
      <c r="H85" s="46"/>
      <c r="I85" s="46"/>
      <c r="J85" s="46"/>
      <c r="K85" s="46"/>
      <c r="L85" s="49"/>
    </row>
    <row r="86" spans="1:12" x14ac:dyDescent="0.25">
      <c r="A86" s="42"/>
      <c r="B86" s="53"/>
      <c r="C86" s="46"/>
      <c r="D86" s="46"/>
      <c r="E86" s="46"/>
      <c r="F86" s="46"/>
      <c r="G86" s="50"/>
      <c r="H86" s="46"/>
      <c r="I86" s="46"/>
      <c r="J86" s="46"/>
      <c r="K86" s="46"/>
      <c r="L86" s="49"/>
    </row>
    <row r="87" spans="1:12" x14ac:dyDescent="0.25">
      <c r="A87" s="42"/>
      <c r="B87" s="53"/>
      <c r="C87" s="46"/>
      <c r="D87" s="46"/>
      <c r="E87" s="46"/>
      <c r="F87" s="46"/>
      <c r="G87" s="50"/>
      <c r="H87" s="46"/>
      <c r="I87" s="46"/>
      <c r="J87" s="46"/>
      <c r="K87" s="46"/>
      <c r="L87" s="49"/>
    </row>
    <row r="88" spans="1:12" x14ac:dyDescent="0.25">
      <c r="A88" s="42"/>
      <c r="B88" s="53"/>
      <c r="C88" s="46"/>
      <c r="D88" s="46"/>
      <c r="E88" s="46"/>
      <c r="F88" s="46"/>
      <c r="G88" s="50"/>
      <c r="H88" s="46"/>
      <c r="I88" s="46"/>
      <c r="J88" s="46"/>
      <c r="K88" s="46"/>
      <c r="L88" s="49"/>
    </row>
    <row r="89" spans="1:12" x14ac:dyDescent="0.25">
      <c r="A89" s="42"/>
      <c r="B89" s="53"/>
      <c r="C89" s="46"/>
      <c r="D89" s="46"/>
      <c r="E89" s="46"/>
      <c r="F89" s="46"/>
      <c r="G89" s="50"/>
      <c r="H89" s="46"/>
      <c r="I89" s="46"/>
      <c r="J89" s="46"/>
      <c r="K89" s="46"/>
      <c r="L89" s="49"/>
    </row>
    <row r="90" spans="1:12" x14ac:dyDescent="0.25">
      <c r="A90" s="42"/>
      <c r="B90" s="53"/>
      <c r="C90" s="46"/>
      <c r="D90" s="46"/>
      <c r="E90" s="46"/>
      <c r="F90" s="46"/>
      <c r="G90" s="50"/>
      <c r="H90" s="46"/>
      <c r="I90" s="46"/>
      <c r="J90" s="46"/>
      <c r="K90" s="46"/>
      <c r="L90" s="49"/>
    </row>
    <row r="91" spans="1:12" x14ac:dyDescent="0.25">
      <c r="A91" s="42"/>
      <c r="B91" s="53"/>
      <c r="C91" s="46"/>
      <c r="D91" s="46"/>
      <c r="E91" s="46"/>
      <c r="F91" s="46"/>
      <c r="G91" s="50"/>
      <c r="H91" s="46"/>
      <c r="I91" s="46"/>
      <c r="J91" s="46"/>
      <c r="K91" s="46"/>
      <c r="L91" s="49"/>
    </row>
    <row r="92" spans="1:12" x14ac:dyDescent="0.25">
      <c r="A92" s="42"/>
      <c r="B92" s="53"/>
      <c r="C92" s="46"/>
      <c r="D92" s="46"/>
      <c r="E92" s="46"/>
      <c r="F92" s="46"/>
      <c r="G92" s="50"/>
      <c r="H92" s="46"/>
      <c r="I92" s="46"/>
      <c r="J92" s="46"/>
      <c r="K92" s="46"/>
      <c r="L92" s="49"/>
    </row>
    <row r="93" spans="1:12" x14ac:dyDescent="0.25">
      <c r="A93" s="42"/>
      <c r="B93" s="53"/>
      <c r="C93" s="46"/>
      <c r="D93" s="46"/>
      <c r="E93" s="46"/>
      <c r="F93" s="46"/>
      <c r="G93" s="50"/>
      <c r="H93" s="46"/>
      <c r="I93" s="46"/>
      <c r="J93" s="46"/>
      <c r="K93" s="46"/>
      <c r="L93" s="49"/>
    </row>
    <row r="94" spans="1:12" x14ac:dyDescent="0.25">
      <c r="A94" s="42"/>
      <c r="B94" s="53"/>
      <c r="C94" s="46"/>
      <c r="D94" s="46"/>
      <c r="E94" s="46"/>
      <c r="F94" s="46"/>
      <c r="G94" s="50"/>
      <c r="H94" s="46"/>
      <c r="I94" s="46"/>
      <c r="J94" s="46"/>
      <c r="K94" s="46"/>
      <c r="L94" s="49"/>
    </row>
    <row r="95" spans="1:12" x14ac:dyDescent="0.25">
      <c r="A95" s="42"/>
      <c r="B95" s="53"/>
      <c r="C95" s="46"/>
      <c r="D95" s="46"/>
      <c r="E95" s="46"/>
      <c r="F95" s="46"/>
      <c r="G95" s="50"/>
      <c r="H95" s="46"/>
      <c r="I95" s="46"/>
      <c r="J95" s="46"/>
      <c r="K95" s="46"/>
      <c r="L95" s="49"/>
    </row>
    <row r="96" spans="1:12" x14ac:dyDescent="0.25">
      <c r="A96" s="42"/>
      <c r="B96" s="54" t="s">
        <v>54</v>
      </c>
      <c r="C96" s="46"/>
      <c r="D96" s="46"/>
      <c r="E96" s="46"/>
      <c r="F96" s="46"/>
      <c r="G96" s="50"/>
      <c r="H96" s="46"/>
      <c r="I96" s="46"/>
      <c r="J96" s="46"/>
      <c r="K96" s="46"/>
      <c r="L96" s="49"/>
    </row>
    <row r="97" spans="1:12" x14ac:dyDescent="0.25">
      <c r="A97" s="42"/>
      <c r="B97" s="55" t="s">
        <v>68</v>
      </c>
      <c r="C97" s="46"/>
      <c r="D97" s="46"/>
      <c r="E97" s="46"/>
      <c r="F97" s="46"/>
      <c r="G97" s="50"/>
      <c r="H97" s="46"/>
      <c r="I97" s="46"/>
      <c r="J97" s="46"/>
      <c r="K97" s="46"/>
      <c r="L97" s="49"/>
    </row>
    <row r="98" spans="1:12" x14ac:dyDescent="0.25">
      <c r="A98" s="42"/>
      <c r="B98" s="55" t="s">
        <v>69</v>
      </c>
      <c r="C98" s="46"/>
      <c r="D98" s="46"/>
      <c r="E98" s="46"/>
      <c r="F98" s="46"/>
      <c r="G98" s="46"/>
      <c r="H98" s="46"/>
      <c r="I98" s="46"/>
      <c r="J98" s="46"/>
      <c r="K98" s="46"/>
      <c r="L98" s="49"/>
    </row>
    <row r="99" spans="1:12" x14ac:dyDescent="0.25">
      <c r="A99" s="42"/>
      <c r="B99" s="55"/>
      <c r="C99" s="46"/>
      <c r="D99" s="46"/>
      <c r="E99" s="46"/>
      <c r="F99" s="46"/>
      <c r="G99" s="46"/>
      <c r="H99" s="46"/>
      <c r="I99" s="46"/>
      <c r="J99" s="46"/>
      <c r="K99" s="46"/>
      <c r="L99" s="49"/>
    </row>
    <row r="100" spans="1:12" x14ac:dyDescent="0.25">
      <c r="A100" s="42"/>
      <c r="B100" s="56"/>
      <c r="C100" s="46"/>
      <c r="D100" s="46"/>
      <c r="E100" s="46"/>
      <c r="F100" s="46"/>
      <c r="G100" s="46"/>
      <c r="H100" s="46"/>
      <c r="I100" s="46"/>
      <c r="J100" s="46"/>
      <c r="K100" s="46"/>
      <c r="L100" s="49"/>
    </row>
    <row r="101" spans="1:12" x14ac:dyDescent="0.25">
      <c r="A101" s="42"/>
      <c r="B101" s="56"/>
      <c r="C101" s="46"/>
      <c r="D101" s="46"/>
      <c r="E101" s="46"/>
      <c r="F101" s="46"/>
      <c r="G101" s="46"/>
      <c r="H101" s="46"/>
      <c r="I101" s="46"/>
      <c r="J101" s="46"/>
      <c r="K101" s="46"/>
      <c r="L101" s="49"/>
    </row>
    <row r="102" spans="1:12" x14ac:dyDescent="0.25">
      <c r="L102" s="49"/>
    </row>
    <row r="103" spans="1:12" x14ac:dyDescent="0.25">
      <c r="L103" s="49"/>
    </row>
    <row r="104" spans="1:12" x14ac:dyDescent="0.25">
      <c r="L104" s="49"/>
    </row>
    <row r="105" spans="1:12" x14ac:dyDescent="0.25">
      <c r="L105" s="49"/>
    </row>
    <row r="106" spans="1:12" x14ac:dyDescent="0.25">
      <c r="A106" s="42"/>
      <c r="B106" s="55"/>
      <c r="C106" s="46"/>
      <c r="D106" s="46"/>
      <c r="E106" s="46"/>
      <c r="F106" s="46"/>
      <c r="G106" s="46"/>
      <c r="H106" s="46"/>
      <c r="I106" s="46"/>
      <c r="J106" s="46"/>
      <c r="K106" s="46"/>
      <c r="L106" s="49"/>
    </row>
    <row r="107" spans="1:12" x14ac:dyDescent="0.25">
      <c r="A107" s="42"/>
      <c r="B107" s="56"/>
      <c r="C107" s="46"/>
      <c r="D107" s="46"/>
      <c r="E107" s="46"/>
      <c r="F107" s="46"/>
      <c r="G107" s="46"/>
      <c r="H107" s="46"/>
      <c r="I107" s="46"/>
      <c r="J107" s="46"/>
      <c r="K107" s="46"/>
      <c r="L107" s="49"/>
    </row>
    <row r="108" spans="1:12" ht="15.75" x14ac:dyDescent="0.25">
      <c r="A108" s="10"/>
      <c r="B108" s="11" t="s">
        <v>70</v>
      </c>
      <c r="C108" s="12" t="s">
        <v>71</v>
      </c>
      <c r="D108" s="13"/>
      <c r="E108" s="13"/>
      <c r="F108" s="13"/>
      <c r="G108" s="13"/>
      <c r="H108" s="13"/>
      <c r="I108" s="14" t="s">
        <v>72</v>
      </c>
      <c r="J108" s="13"/>
      <c r="K108" s="13"/>
      <c r="L108" s="15"/>
    </row>
    <row r="109" spans="1:12" x14ac:dyDescent="0.25">
      <c r="A109" s="10"/>
      <c r="B109" s="17"/>
      <c r="C109" s="13"/>
      <c r="D109" s="13"/>
      <c r="E109" s="13"/>
      <c r="F109" s="13"/>
      <c r="G109" s="13"/>
      <c r="H109" s="13"/>
      <c r="I109" s="13"/>
      <c r="J109" s="13"/>
      <c r="K109" s="13"/>
      <c r="L109" s="15"/>
    </row>
    <row r="110" spans="1:12" ht="15" customHeight="1" x14ac:dyDescent="0.25">
      <c r="A110" s="214"/>
      <c r="B110" s="215"/>
      <c r="C110" s="18" t="s">
        <v>34</v>
      </c>
      <c r="D110" s="20"/>
      <c r="E110" s="20"/>
      <c r="F110" s="20"/>
      <c r="G110" s="20"/>
      <c r="H110" s="20"/>
      <c r="I110" s="20"/>
      <c r="J110" s="20"/>
      <c r="K110" s="20"/>
      <c r="L110" s="21"/>
    </row>
    <row r="111" spans="1:12" ht="15" customHeight="1" x14ac:dyDescent="0.25">
      <c r="A111" s="214" t="s">
        <v>31</v>
      </c>
      <c r="B111" s="215"/>
      <c r="C111" s="22" t="s">
        <v>32</v>
      </c>
      <c r="D111" s="19" t="s">
        <v>33</v>
      </c>
      <c r="E111" s="20"/>
      <c r="F111" s="20"/>
      <c r="G111" s="20"/>
      <c r="H111" s="20"/>
      <c r="I111" s="20"/>
      <c r="J111" s="20"/>
      <c r="K111" s="20"/>
      <c r="L111" s="21"/>
    </row>
    <row r="112" spans="1:12" ht="15" customHeight="1" x14ac:dyDescent="0.25">
      <c r="A112" s="23"/>
      <c r="B112" s="24"/>
      <c r="C112" s="18" t="s">
        <v>73</v>
      </c>
      <c r="D112" s="20"/>
      <c r="E112" s="20"/>
      <c r="F112" s="20"/>
      <c r="G112" s="20"/>
      <c r="H112" s="20"/>
      <c r="I112" s="20"/>
      <c r="J112" s="20"/>
      <c r="K112" s="20"/>
      <c r="L112" s="21"/>
    </row>
    <row r="113" spans="1:12" x14ac:dyDescent="0.25">
      <c r="A113" s="23"/>
      <c r="B113" s="24"/>
      <c r="C113" s="58"/>
      <c r="D113" s="25"/>
      <c r="E113" s="25"/>
      <c r="F113" s="25"/>
      <c r="G113" s="25"/>
      <c r="H113" s="25"/>
      <c r="I113" s="25"/>
      <c r="J113" s="25"/>
      <c r="K113" s="25"/>
      <c r="L113" s="21"/>
    </row>
    <row r="114" spans="1:12" ht="15" customHeight="1" x14ac:dyDescent="0.25">
      <c r="A114" s="210" t="s">
        <v>35</v>
      </c>
      <c r="B114" s="211"/>
      <c r="C114" s="26" t="s">
        <v>74</v>
      </c>
      <c r="D114" s="212" t="s">
        <v>75</v>
      </c>
      <c r="E114" s="212"/>
      <c r="F114" s="212"/>
      <c r="G114" s="212"/>
      <c r="H114" s="212"/>
      <c r="I114" s="212"/>
      <c r="J114" s="212"/>
      <c r="K114" s="212"/>
      <c r="L114" s="213"/>
    </row>
    <row r="115" spans="1:12" ht="15" customHeight="1" x14ac:dyDescent="0.25">
      <c r="A115" s="23"/>
      <c r="B115" s="24"/>
      <c r="C115" s="26" t="s">
        <v>76</v>
      </c>
      <c r="D115" s="212" t="s">
        <v>77</v>
      </c>
      <c r="E115" s="212"/>
      <c r="F115" s="212"/>
      <c r="G115" s="212"/>
      <c r="H115" s="212"/>
      <c r="I115" s="212"/>
      <c r="J115" s="212"/>
      <c r="K115" s="212"/>
      <c r="L115" s="213"/>
    </row>
    <row r="116" spans="1:12" ht="15" customHeight="1" x14ac:dyDescent="0.25">
      <c r="A116" s="23"/>
      <c r="B116" s="24"/>
      <c r="C116" s="27"/>
      <c r="D116" s="27"/>
      <c r="E116" s="27"/>
      <c r="F116" s="25"/>
      <c r="G116" s="25"/>
      <c r="H116" s="25"/>
      <c r="I116" s="25"/>
      <c r="J116" s="25"/>
      <c r="K116" s="28"/>
      <c r="L116" s="29"/>
    </row>
    <row r="117" spans="1:12" x14ac:dyDescent="0.25">
      <c r="A117" s="216" t="s">
        <v>38</v>
      </c>
      <c r="B117" s="217"/>
      <c r="C117" s="212" t="s">
        <v>78</v>
      </c>
      <c r="D117" s="212"/>
      <c r="E117" s="212"/>
      <c r="F117" s="212"/>
      <c r="G117" s="212"/>
      <c r="H117" s="212"/>
      <c r="I117" s="212"/>
      <c r="J117" s="212"/>
      <c r="K117" s="30"/>
      <c r="L117" s="31"/>
    </row>
    <row r="118" spans="1:12" x14ac:dyDescent="0.25">
      <c r="A118" s="216" t="s">
        <v>40</v>
      </c>
      <c r="B118" s="217"/>
      <c r="C118" s="32" t="s">
        <v>41</v>
      </c>
      <c r="D118" s="33">
        <v>0.3</v>
      </c>
      <c r="E118" s="34" t="s">
        <v>42</v>
      </c>
      <c r="F118" s="35"/>
      <c r="G118" s="35"/>
      <c r="H118" s="35"/>
      <c r="I118" s="35"/>
      <c r="J118" s="35"/>
      <c r="K118" s="35"/>
      <c r="L118" s="36"/>
    </row>
    <row r="119" spans="1:12" x14ac:dyDescent="0.25">
      <c r="A119" s="216" t="s">
        <v>43</v>
      </c>
      <c r="B119" s="217"/>
      <c r="C119" s="218" t="s">
        <v>79</v>
      </c>
      <c r="D119" s="212"/>
      <c r="E119" s="212"/>
      <c r="F119" s="212"/>
      <c r="G119" s="212"/>
      <c r="H119" s="212"/>
      <c r="I119" s="212"/>
      <c r="J119" s="212"/>
      <c r="K119" s="212"/>
      <c r="L119" s="213"/>
    </row>
    <row r="120" spans="1:12" x14ac:dyDescent="0.25">
      <c r="A120" s="23"/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1"/>
    </row>
    <row r="121" spans="1:12" x14ac:dyDescent="0.25">
      <c r="A121" s="37"/>
      <c r="B121" s="38" t="s">
        <v>80</v>
      </c>
      <c r="C121" s="38" t="s">
        <v>46</v>
      </c>
      <c r="D121" s="39" t="s">
        <v>47</v>
      </c>
      <c r="E121" s="40"/>
      <c r="F121" s="40"/>
      <c r="G121" s="40"/>
      <c r="H121" s="40"/>
      <c r="I121" s="40"/>
      <c r="J121" s="40"/>
      <c r="K121" s="40"/>
      <c r="L121" s="41"/>
    </row>
    <row r="122" spans="1:12" x14ac:dyDescent="0.25">
      <c r="A122" s="42"/>
      <c r="B122" s="43" t="s">
        <v>81</v>
      </c>
      <c r="C122" s="44">
        <f>SUM('Seguimiento PQRSD 2022'!AB5:AB59)/'Promocion 2021'!G14</f>
        <v>0.18965517241379309</v>
      </c>
      <c r="D122" s="45" t="str">
        <f>IF(C122&lt;$D$118,"no cumple","cumple")</f>
        <v>no cumple</v>
      </c>
      <c r="E122" s="46"/>
      <c r="F122" s="46"/>
      <c r="G122" s="46"/>
      <c r="H122" s="46"/>
      <c r="I122" s="46"/>
      <c r="J122" s="46"/>
      <c r="K122" s="46"/>
      <c r="L122" s="47"/>
    </row>
    <row r="123" spans="1:12" x14ac:dyDescent="0.25">
      <c r="A123" s="42"/>
      <c r="B123" s="43" t="s">
        <v>82</v>
      </c>
      <c r="C123" s="44">
        <f>SUM('Seguimiento PQRSD 2022'!AB60:AB108)/'Promocion 2021'!G14</f>
        <v>0</v>
      </c>
      <c r="D123" s="45" t="str">
        <f>IF(C123&lt;$D$118,"no cumple","cumple")</f>
        <v>no cumple</v>
      </c>
      <c r="E123" s="46"/>
      <c r="F123" s="51">
        <f>SUM(C122:C123)/COUNT(C122:C123)</f>
        <v>9.4827586206896547E-2</v>
      </c>
      <c r="G123" s="52" t="s">
        <v>123</v>
      </c>
      <c r="H123" s="46"/>
      <c r="I123" s="46"/>
      <c r="J123" s="46"/>
      <c r="K123" s="46"/>
      <c r="L123" s="47"/>
    </row>
    <row r="124" spans="1:12" x14ac:dyDescent="0.25">
      <c r="A124" s="42"/>
      <c r="B124" s="53"/>
      <c r="C124" s="46"/>
      <c r="D124" s="46"/>
      <c r="E124" s="46"/>
      <c r="F124" s="46"/>
      <c r="G124" s="50"/>
      <c r="H124" s="46"/>
      <c r="I124" s="46"/>
      <c r="J124" s="46"/>
      <c r="K124" s="46"/>
      <c r="L124" s="49"/>
    </row>
    <row r="125" spans="1:12" x14ac:dyDescent="0.25">
      <c r="A125" s="42"/>
      <c r="B125" s="53"/>
      <c r="C125" s="46"/>
      <c r="D125" s="46"/>
      <c r="E125" s="46"/>
      <c r="F125" s="46"/>
      <c r="G125" s="50"/>
      <c r="H125" s="46"/>
      <c r="I125" s="46"/>
      <c r="J125" s="46"/>
      <c r="K125" s="46"/>
      <c r="L125" s="49"/>
    </row>
    <row r="126" spans="1:12" x14ac:dyDescent="0.25">
      <c r="A126" s="42"/>
      <c r="B126" s="53"/>
      <c r="C126" s="46"/>
      <c r="D126" s="46"/>
      <c r="E126" s="46"/>
      <c r="F126" s="46"/>
      <c r="G126" s="50"/>
      <c r="H126" s="46"/>
      <c r="I126" s="46"/>
      <c r="J126" s="46"/>
      <c r="K126" s="46"/>
      <c r="L126" s="49"/>
    </row>
    <row r="127" spans="1:12" x14ac:dyDescent="0.25">
      <c r="A127" s="42"/>
      <c r="B127" s="53"/>
      <c r="C127" s="46"/>
      <c r="D127" s="46"/>
      <c r="E127" s="46"/>
      <c r="F127" s="46"/>
      <c r="G127" s="50"/>
      <c r="H127" s="46"/>
      <c r="I127" s="46"/>
      <c r="J127" s="46"/>
      <c r="K127" s="46"/>
      <c r="L127" s="49"/>
    </row>
    <row r="128" spans="1:12" x14ac:dyDescent="0.25">
      <c r="A128" s="42"/>
      <c r="B128" s="56"/>
      <c r="C128" s="46"/>
      <c r="D128" s="46"/>
      <c r="E128" s="46"/>
      <c r="F128" s="46"/>
      <c r="G128" s="46"/>
      <c r="H128" s="46"/>
      <c r="I128" s="46"/>
      <c r="J128" s="46"/>
      <c r="K128" s="46"/>
      <c r="L128" s="49"/>
    </row>
  </sheetData>
  <mergeCells count="30">
    <mergeCell ref="A118:B118"/>
    <mergeCell ref="A119:B119"/>
    <mergeCell ref="C119:L119"/>
    <mergeCell ref="A110:B110"/>
    <mergeCell ref="A111:B111"/>
    <mergeCell ref="A114:B114"/>
    <mergeCell ref="D114:L114"/>
    <mergeCell ref="D115:L115"/>
    <mergeCell ref="A117:B117"/>
    <mergeCell ref="C117:J117"/>
    <mergeCell ref="D65:L65"/>
    <mergeCell ref="A67:B67"/>
    <mergeCell ref="C67:J67"/>
    <mergeCell ref="A68:B68"/>
    <mergeCell ref="A69:B69"/>
    <mergeCell ref="C69:L69"/>
    <mergeCell ref="A64:B64"/>
    <mergeCell ref="D64:L64"/>
    <mergeCell ref="A4:B4"/>
    <mergeCell ref="A5:B5"/>
    <mergeCell ref="A8:B8"/>
    <mergeCell ref="D8:L8"/>
    <mergeCell ref="D9:L9"/>
    <mergeCell ref="A11:B11"/>
    <mergeCell ref="C11:J11"/>
    <mergeCell ref="A12:B12"/>
    <mergeCell ref="A13:B13"/>
    <mergeCell ref="C13:L13"/>
    <mergeCell ref="A60:B60"/>
    <mergeCell ref="A61:B6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opLeftCell="C1" zoomScale="73" zoomScaleNormal="73" workbookViewId="0">
      <selection activeCell="G14" sqref="G14"/>
    </sheetView>
  </sheetViews>
  <sheetFormatPr baseColWidth="10" defaultRowHeight="15" x14ac:dyDescent="0.25"/>
  <cols>
    <col min="1" max="1" width="8.42578125" customWidth="1"/>
    <col min="2" max="2" width="9.140625" customWidth="1"/>
    <col min="3" max="3" width="16.85546875" customWidth="1"/>
    <col min="4" max="4" width="23.42578125" customWidth="1"/>
    <col min="5" max="5" width="70" customWidth="1"/>
    <col min="7" max="7" width="13.140625" customWidth="1"/>
    <col min="9" max="9" width="18.42578125" customWidth="1"/>
    <col min="10" max="10" width="16" customWidth="1"/>
    <col min="11" max="11" width="31.42578125" customWidth="1"/>
    <col min="12" max="12" width="22.7109375" customWidth="1"/>
    <col min="13" max="13" width="18.42578125" customWidth="1"/>
  </cols>
  <sheetData>
    <row r="1" spans="1:14" ht="15.75" thickBot="1" x14ac:dyDescent="0.3">
      <c r="A1" s="59"/>
      <c r="B1" s="59"/>
      <c r="C1" s="60"/>
      <c r="D1" s="60"/>
      <c r="E1" s="59"/>
      <c r="F1" s="60"/>
      <c r="G1" s="61"/>
      <c r="H1" s="59"/>
      <c r="I1" s="59"/>
      <c r="J1" s="59"/>
      <c r="K1" s="59"/>
      <c r="L1" s="59"/>
      <c r="M1" s="59"/>
      <c r="N1" s="59"/>
    </row>
    <row r="2" spans="1:14" x14ac:dyDescent="0.25">
      <c r="A2" s="59"/>
      <c r="B2" s="59"/>
      <c r="C2" s="62"/>
      <c r="D2" s="63"/>
      <c r="E2" s="64" t="s">
        <v>83</v>
      </c>
      <c r="F2" s="65"/>
      <c r="G2" s="66"/>
      <c r="H2" s="59"/>
      <c r="I2" s="59"/>
      <c r="J2" s="59"/>
      <c r="K2" s="59"/>
      <c r="L2" s="59"/>
      <c r="M2" s="59"/>
      <c r="N2" s="59"/>
    </row>
    <row r="3" spans="1:14" x14ac:dyDescent="0.25">
      <c r="A3" s="59"/>
      <c r="B3" s="59"/>
      <c r="C3" s="67"/>
      <c r="D3" s="60"/>
      <c r="E3" s="68" t="s">
        <v>84</v>
      </c>
      <c r="F3" s="69"/>
      <c r="G3" s="70"/>
      <c r="H3" s="59"/>
      <c r="I3" s="59"/>
      <c r="J3" s="59"/>
      <c r="K3" s="59"/>
      <c r="L3" s="59"/>
      <c r="M3" s="59"/>
      <c r="N3" s="59"/>
    </row>
    <row r="4" spans="1:14" x14ac:dyDescent="0.25">
      <c r="A4" s="59"/>
      <c r="B4" s="59"/>
      <c r="C4" s="67"/>
      <c r="D4" s="60"/>
      <c r="E4" s="68" t="s">
        <v>97</v>
      </c>
      <c r="F4" s="69"/>
      <c r="G4" s="70"/>
      <c r="H4" s="59"/>
      <c r="I4" s="59"/>
      <c r="J4" s="59"/>
      <c r="K4" s="59"/>
      <c r="L4" s="59"/>
      <c r="M4" s="59"/>
      <c r="N4" s="59"/>
    </row>
    <row r="5" spans="1:14" ht="15.75" thickBot="1" x14ac:dyDescent="0.3">
      <c r="A5" s="59"/>
      <c r="B5" s="59"/>
      <c r="C5" s="71"/>
      <c r="D5" s="72"/>
      <c r="E5" s="73"/>
      <c r="F5" s="74"/>
      <c r="G5" s="75"/>
      <c r="H5" s="59"/>
      <c r="I5" s="59"/>
      <c r="J5" s="59"/>
      <c r="K5" s="59"/>
      <c r="L5" s="59"/>
      <c r="M5" s="59"/>
      <c r="N5" s="59"/>
    </row>
    <row r="6" spans="1:14" x14ac:dyDescent="0.25">
      <c r="A6" s="76"/>
      <c r="B6" s="77"/>
      <c r="C6" s="78" t="s">
        <v>85</v>
      </c>
      <c r="D6" s="78" t="s">
        <v>86</v>
      </c>
      <c r="E6" s="78" t="s">
        <v>87</v>
      </c>
      <c r="F6" s="78" t="s">
        <v>88</v>
      </c>
      <c r="G6" s="78" t="s">
        <v>89</v>
      </c>
      <c r="H6" s="76"/>
      <c r="I6" s="76" t="s">
        <v>90</v>
      </c>
      <c r="J6" s="76" t="s">
        <v>91</v>
      </c>
      <c r="K6" s="76" t="s">
        <v>92</v>
      </c>
      <c r="L6" s="76" t="s">
        <v>93</v>
      </c>
      <c r="M6" s="76" t="s">
        <v>94</v>
      </c>
      <c r="N6" s="76"/>
    </row>
    <row r="7" spans="1:14" x14ac:dyDescent="0.25">
      <c r="A7" s="76"/>
      <c r="B7" s="76"/>
      <c r="C7" s="79"/>
      <c r="D7" s="79"/>
      <c r="E7" s="80" t="s">
        <v>95</v>
      </c>
      <c r="F7" s="79"/>
      <c r="G7" s="79"/>
      <c r="H7" s="76"/>
      <c r="I7" s="76"/>
      <c r="J7" s="76"/>
      <c r="K7" s="76"/>
      <c r="L7" s="76"/>
      <c r="M7" s="76"/>
      <c r="N7" s="76"/>
    </row>
    <row r="8" spans="1:14" ht="30" x14ac:dyDescent="0.25">
      <c r="A8" s="76"/>
      <c r="B8" s="76"/>
      <c r="C8" s="83">
        <v>44329</v>
      </c>
      <c r="D8" s="79" t="s">
        <v>117</v>
      </c>
      <c r="E8" s="82" t="s">
        <v>119</v>
      </c>
      <c r="F8" s="172">
        <v>35</v>
      </c>
      <c r="G8" s="79">
        <v>25</v>
      </c>
      <c r="H8" s="76"/>
      <c r="I8" s="76">
        <f>IF(D8="Deliberación",1,0)</f>
        <v>0</v>
      </c>
      <c r="J8" s="76">
        <f t="shared" ref="J8:J30" si="0">IF(D8="Formación",1,0)</f>
        <v>0</v>
      </c>
      <c r="K8" s="76"/>
      <c r="L8" s="76"/>
      <c r="M8" s="76"/>
      <c r="N8" s="76"/>
    </row>
    <row r="9" spans="1:14" ht="30" x14ac:dyDescent="0.25">
      <c r="A9" s="76"/>
      <c r="B9" s="76"/>
      <c r="C9" s="83">
        <v>44330</v>
      </c>
      <c r="D9" s="79" t="s">
        <v>117</v>
      </c>
      <c r="E9" s="82" t="s">
        <v>120</v>
      </c>
      <c r="F9" s="173">
        <v>35</v>
      </c>
      <c r="G9" s="79">
        <v>25</v>
      </c>
      <c r="H9" s="76"/>
      <c r="I9" s="76">
        <f>IF(D9="Deliberación",1,0)</f>
        <v>0</v>
      </c>
      <c r="J9" s="76">
        <f t="shared" si="0"/>
        <v>0</v>
      </c>
      <c r="K9" s="76">
        <f>IF(D9="Deliberación",F9,0)</f>
        <v>0</v>
      </c>
      <c r="L9" s="76">
        <f>IF(D9="Formación",F9,0)</f>
        <v>0</v>
      </c>
      <c r="M9" s="76">
        <f>IF(D9="Formación",G9,0)</f>
        <v>0</v>
      </c>
      <c r="N9" s="76"/>
    </row>
    <row r="10" spans="1:14" ht="30" x14ac:dyDescent="0.25">
      <c r="A10" s="76"/>
      <c r="B10" s="76"/>
      <c r="C10" s="83">
        <v>44522</v>
      </c>
      <c r="D10" s="79" t="s">
        <v>118</v>
      </c>
      <c r="E10" s="82" t="s">
        <v>121</v>
      </c>
      <c r="F10" s="174">
        <v>62</v>
      </c>
      <c r="G10" s="79">
        <v>8</v>
      </c>
      <c r="H10" s="76"/>
      <c r="I10" s="76">
        <f>IF(D10="Deliberación",1,0)</f>
        <v>0</v>
      </c>
      <c r="J10" s="76">
        <f t="shared" si="0"/>
        <v>0</v>
      </c>
      <c r="K10" s="76">
        <f>IF(D10="Deliberación",F10,0)</f>
        <v>0</v>
      </c>
      <c r="L10" s="76">
        <f>IF(D10="Formación",F10,0)</f>
        <v>0</v>
      </c>
      <c r="M10" s="76">
        <f t="shared" ref="M10:M29" si="1">IF(D10="Formación",G10,0)</f>
        <v>0</v>
      </c>
      <c r="N10" s="76"/>
    </row>
    <row r="11" spans="1:14" x14ac:dyDescent="0.25">
      <c r="A11" s="76"/>
      <c r="B11" s="76"/>
      <c r="C11" s="83"/>
      <c r="D11" s="79"/>
      <c r="E11" s="82"/>
      <c r="F11" s="79"/>
      <c r="G11" s="79"/>
      <c r="H11" s="76"/>
      <c r="I11" s="76"/>
      <c r="J11" s="76">
        <f t="shared" si="0"/>
        <v>0</v>
      </c>
      <c r="K11" s="76"/>
      <c r="L11" s="76"/>
      <c r="M11" s="76"/>
      <c r="N11" s="76"/>
    </row>
    <row r="12" spans="1:14" x14ac:dyDescent="0.25">
      <c r="A12" s="76"/>
      <c r="B12" s="76"/>
      <c r="C12" s="84"/>
      <c r="D12" s="84"/>
      <c r="E12" s="85"/>
      <c r="F12" s="86"/>
      <c r="G12" s="86"/>
      <c r="H12" s="76"/>
      <c r="I12" s="76">
        <f>IF(D12="Deliberación",1,0)</f>
        <v>0</v>
      </c>
      <c r="J12" s="76">
        <f t="shared" si="0"/>
        <v>0</v>
      </c>
      <c r="K12" s="76">
        <f>IF(D12="Deliberación",F12,0)</f>
        <v>0</v>
      </c>
      <c r="L12" s="76">
        <f>IF(D12="Formación",F12,0)</f>
        <v>0</v>
      </c>
      <c r="M12" s="76">
        <f t="shared" si="1"/>
        <v>0</v>
      </c>
      <c r="N12" s="76"/>
    </row>
    <row r="13" spans="1:14" x14ac:dyDescent="0.25">
      <c r="A13" s="59"/>
      <c r="B13" s="76"/>
      <c r="C13" s="87"/>
      <c r="D13" s="88"/>
      <c r="E13" s="85"/>
      <c r="F13" s="88"/>
      <c r="G13" s="88"/>
      <c r="H13" s="59"/>
      <c r="I13" s="76"/>
      <c r="J13" s="76">
        <f t="shared" si="0"/>
        <v>0</v>
      </c>
      <c r="K13" s="76"/>
      <c r="L13" s="76"/>
      <c r="M13" s="76"/>
      <c r="N13" s="59"/>
    </row>
    <row r="14" spans="1:14" x14ac:dyDescent="0.25">
      <c r="A14" s="59"/>
      <c r="B14" s="76"/>
      <c r="C14" s="89"/>
      <c r="D14" s="90"/>
      <c r="E14" s="91"/>
      <c r="F14" s="90">
        <f>SUM(F8:F13)</f>
        <v>132</v>
      </c>
      <c r="G14" s="90">
        <f>SUM(G8:G13)</f>
        <v>58</v>
      </c>
      <c r="H14" s="59"/>
      <c r="I14" s="76"/>
      <c r="J14" s="76">
        <f t="shared" si="0"/>
        <v>0</v>
      </c>
      <c r="K14" s="76"/>
      <c r="L14" s="76"/>
      <c r="M14" s="76">
        <f t="shared" si="1"/>
        <v>0</v>
      </c>
      <c r="N14" s="59"/>
    </row>
    <row r="15" spans="1:14" x14ac:dyDescent="0.25">
      <c r="A15" s="59"/>
      <c r="B15" s="76"/>
      <c r="C15" s="92"/>
      <c r="D15" s="92"/>
      <c r="E15" s="93"/>
      <c r="F15" s="94"/>
      <c r="G15" s="94"/>
      <c r="H15" s="59"/>
      <c r="I15" s="76">
        <f>SUM(I9:I12)</f>
        <v>0</v>
      </c>
      <c r="J15" s="76">
        <f t="shared" si="0"/>
        <v>0</v>
      </c>
      <c r="K15" s="76">
        <f>SUM(K9:K12)</f>
        <v>0</v>
      </c>
      <c r="L15" s="76">
        <f>SUM(L9:L12)</f>
        <v>0</v>
      </c>
      <c r="M15" s="76">
        <f>SUM(M9:M12)</f>
        <v>0</v>
      </c>
      <c r="N15" s="59"/>
    </row>
    <row r="16" spans="1:14" x14ac:dyDescent="0.25">
      <c r="A16" s="59"/>
      <c r="B16" s="76"/>
      <c r="C16" s="92"/>
      <c r="D16" s="92"/>
      <c r="E16" s="93"/>
      <c r="F16" s="92"/>
      <c r="G16" s="92"/>
      <c r="H16" s="59"/>
      <c r="I16" s="76"/>
      <c r="J16" s="76">
        <f t="shared" si="0"/>
        <v>0</v>
      </c>
      <c r="K16" s="76"/>
      <c r="L16" s="76"/>
      <c r="M16" s="76">
        <f t="shared" si="1"/>
        <v>0</v>
      </c>
      <c r="N16" s="59"/>
    </row>
    <row r="17" spans="1:14" x14ac:dyDescent="0.25">
      <c r="A17" s="59"/>
      <c r="B17" s="76"/>
      <c r="C17" s="95"/>
      <c r="D17" s="95"/>
      <c r="E17" s="96" t="s">
        <v>96</v>
      </c>
      <c r="F17" s="95"/>
      <c r="G17" s="97"/>
      <c r="H17" s="59"/>
      <c r="I17" s="76"/>
      <c r="J17" s="76">
        <f t="shared" si="0"/>
        <v>0</v>
      </c>
      <c r="K17" s="76"/>
      <c r="L17" s="76"/>
      <c r="M17" s="76">
        <f t="shared" si="1"/>
        <v>0</v>
      </c>
      <c r="N17" s="59"/>
    </row>
    <row r="18" spans="1:14" x14ac:dyDescent="0.25">
      <c r="A18" s="59"/>
      <c r="B18" s="76"/>
      <c r="C18" s="81"/>
      <c r="D18" s="81"/>
      <c r="E18" s="98"/>
      <c r="F18" s="79"/>
      <c r="G18" s="79"/>
      <c r="H18" s="59"/>
      <c r="I18" s="76">
        <f t="shared" ref="I18:I26" si="2">IF(D18="Deliberación",1,0)</f>
        <v>0</v>
      </c>
      <c r="J18" s="76">
        <f t="shared" si="0"/>
        <v>0</v>
      </c>
      <c r="K18" s="76">
        <f>IF(D18="Deliberación",F18,0)</f>
        <v>0</v>
      </c>
      <c r="L18" s="76">
        <f>IF(D18="Formación",F18,0)</f>
        <v>0</v>
      </c>
      <c r="M18" s="76">
        <f t="shared" si="1"/>
        <v>0</v>
      </c>
      <c r="N18" s="59"/>
    </row>
    <row r="19" spans="1:14" x14ac:dyDescent="0.25">
      <c r="A19" s="59"/>
      <c r="B19" s="76"/>
      <c r="C19" s="81"/>
      <c r="D19" s="81"/>
      <c r="E19" s="98"/>
      <c r="F19" s="79"/>
      <c r="G19" s="79"/>
      <c r="H19" s="59"/>
      <c r="I19" s="76">
        <f t="shared" si="2"/>
        <v>0</v>
      </c>
      <c r="J19" s="76">
        <f t="shared" si="0"/>
        <v>0</v>
      </c>
      <c r="K19" s="76">
        <f>IF(D19="Deliberación",F19,0)</f>
        <v>0</v>
      </c>
      <c r="L19" s="76">
        <f>IF(D19="Formación",F19,0)</f>
        <v>0</v>
      </c>
      <c r="M19" s="76">
        <f t="shared" si="1"/>
        <v>0</v>
      </c>
      <c r="N19" s="59"/>
    </row>
    <row r="20" spans="1:14" x14ac:dyDescent="0.25">
      <c r="A20" s="59"/>
      <c r="B20" s="76"/>
      <c r="C20" s="81"/>
      <c r="D20" s="81"/>
      <c r="E20" s="98"/>
      <c r="F20" s="79"/>
      <c r="G20" s="79"/>
      <c r="H20" s="59"/>
      <c r="I20" s="76"/>
      <c r="J20" s="76">
        <f t="shared" si="0"/>
        <v>0</v>
      </c>
      <c r="K20" s="76"/>
      <c r="L20" s="76"/>
      <c r="M20" s="76"/>
      <c r="N20" s="59"/>
    </row>
    <row r="21" spans="1:14" x14ac:dyDescent="0.25">
      <c r="A21" s="59"/>
      <c r="B21" s="76"/>
      <c r="C21" s="81"/>
      <c r="D21" s="81"/>
      <c r="E21" s="98"/>
      <c r="F21" s="79"/>
      <c r="G21" s="79"/>
      <c r="H21" s="59"/>
      <c r="I21" s="76"/>
      <c r="J21" s="76">
        <f t="shared" si="0"/>
        <v>0</v>
      </c>
      <c r="K21" s="76"/>
      <c r="L21" s="76"/>
      <c r="M21" s="76"/>
      <c r="N21" s="59"/>
    </row>
    <row r="22" spans="1:14" x14ac:dyDescent="0.25">
      <c r="A22" s="59"/>
      <c r="B22" s="76"/>
      <c r="C22" s="81"/>
      <c r="D22" s="81"/>
      <c r="E22" s="98"/>
      <c r="F22" s="79"/>
      <c r="G22" s="79"/>
      <c r="H22" s="59"/>
      <c r="I22" s="76"/>
      <c r="J22" s="76">
        <f t="shared" si="0"/>
        <v>0</v>
      </c>
      <c r="K22" s="76"/>
      <c r="L22" s="76"/>
      <c r="M22" s="76"/>
      <c r="N22" s="59"/>
    </row>
    <row r="23" spans="1:14" x14ac:dyDescent="0.25">
      <c r="A23" s="59"/>
      <c r="B23" s="76"/>
      <c r="C23" s="81"/>
      <c r="D23" s="81"/>
      <c r="E23" s="98"/>
      <c r="F23" s="79"/>
      <c r="G23" s="79"/>
      <c r="H23" s="59"/>
      <c r="I23" s="76">
        <f>IF(D23="Deliberación",1,0)</f>
        <v>0</v>
      </c>
      <c r="J23" s="76">
        <f t="shared" si="0"/>
        <v>0</v>
      </c>
      <c r="K23" s="76">
        <f>IF(D23="Deliberación",F23,0)</f>
        <v>0</v>
      </c>
      <c r="L23" s="76">
        <f>IF(D23="Formación",F23,0)</f>
        <v>0</v>
      </c>
      <c r="M23" s="76">
        <f t="shared" si="1"/>
        <v>0</v>
      </c>
      <c r="N23" s="59"/>
    </row>
    <row r="24" spans="1:14" x14ac:dyDescent="0.25">
      <c r="A24" s="59"/>
      <c r="B24" s="76"/>
      <c r="C24" s="81"/>
      <c r="D24" s="81"/>
      <c r="E24" s="98"/>
      <c r="F24" s="79"/>
      <c r="G24" s="79"/>
      <c r="H24" s="59"/>
      <c r="I24" s="76"/>
      <c r="J24" s="76">
        <f t="shared" si="0"/>
        <v>0</v>
      </c>
      <c r="K24" s="76"/>
      <c r="L24" s="76"/>
      <c r="M24" s="76"/>
      <c r="N24" s="59"/>
    </row>
    <row r="25" spans="1:14" x14ac:dyDescent="0.25">
      <c r="A25" s="59"/>
      <c r="B25" s="76"/>
      <c r="C25" s="81"/>
      <c r="D25" s="81"/>
      <c r="E25" s="98"/>
      <c r="F25" s="79"/>
      <c r="G25" s="79"/>
      <c r="H25" s="59"/>
      <c r="I25" s="76">
        <f t="shared" si="2"/>
        <v>0</v>
      </c>
      <c r="J25" s="76">
        <f t="shared" si="0"/>
        <v>0</v>
      </c>
      <c r="K25" s="76">
        <f>IF(D25="Deliberación",F25,0)</f>
        <v>0</v>
      </c>
      <c r="L25" s="76">
        <f>IF(D25="Formación",F25,0)</f>
        <v>0</v>
      </c>
      <c r="M25" s="76">
        <f t="shared" si="1"/>
        <v>0</v>
      </c>
      <c r="N25" s="59"/>
    </row>
    <row r="26" spans="1:14" x14ac:dyDescent="0.25">
      <c r="A26" s="59"/>
      <c r="B26" s="76"/>
      <c r="C26" s="81"/>
      <c r="D26" s="81"/>
      <c r="E26" s="99"/>
      <c r="F26" s="79"/>
      <c r="G26" s="79"/>
      <c r="H26" s="59"/>
      <c r="I26" s="76">
        <f t="shared" si="2"/>
        <v>0</v>
      </c>
      <c r="J26" s="76">
        <f t="shared" si="0"/>
        <v>0</v>
      </c>
      <c r="K26" s="76">
        <f>IF(D26="Deliberación",F26,0)</f>
        <v>0</v>
      </c>
      <c r="L26" s="76">
        <f>IF(D26="Formación",F26,0)</f>
        <v>0</v>
      </c>
      <c r="M26" s="76">
        <f t="shared" si="1"/>
        <v>0</v>
      </c>
      <c r="N26" s="59"/>
    </row>
    <row r="27" spans="1:14" x14ac:dyDescent="0.25">
      <c r="A27" s="59"/>
      <c r="B27" s="76"/>
      <c r="C27" s="81"/>
      <c r="D27" s="81"/>
      <c r="E27" s="79"/>
      <c r="F27" s="79"/>
      <c r="G27" s="79"/>
      <c r="H27" s="59"/>
      <c r="I27" s="76"/>
      <c r="J27" s="76">
        <f t="shared" si="0"/>
        <v>0</v>
      </c>
      <c r="K27" s="76"/>
      <c r="L27" s="76"/>
      <c r="M27" s="76"/>
      <c r="N27" s="59"/>
    </row>
    <row r="28" spans="1:14" x14ac:dyDescent="0.25">
      <c r="A28" s="59"/>
      <c r="B28" s="76"/>
      <c r="C28" s="81"/>
      <c r="D28" s="81"/>
      <c r="E28" s="79"/>
      <c r="F28" s="79"/>
      <c r="G28" s="79"/>
      <c r="H28" s="59"/>
      <c r="I28" s="76"/>
      <c r="J28" s="76">
        <f t="shared" si="0"/>
        <v>0</v>
      </c>
      <c r="K28" s="76"/>
      <c r="L28" s="76"/>
      <c r="M28" s="76"/>
      <c r="N28" s="59"/>
    </row>
    <row r="29" spans="1:14" x14ac:dyDescent="0.25">
      <c r="A29" s="59"/>
      <c r="B29" s="59"/>
      <c r="C29" s="81"/>
      <c r="D29" s="81"/>
      <c r="E29" s="82"/>
      <c r="F29" s="79"/>
      <c r="G29" s="79"/>
      <c r="H29" s="59"/>
      <c r="I29" s="76"/>
      <c r="J29" s="76">
        <f t="shared" si="0"/>
        <v>0</v>
      </c>
      <c r="K29" s="76"/>
      <c r="L29" s="76"/>
      <c r="M29" s="76">
        <f t="shared" si="1"/>
        <v>0</v>
      </c>
      <c r="N29" s="59"/>
    </row>
    <row r="30" spans="1:14" x14ac:dyDescent="0.25">
      <c r="A30" s="59"/>
      <c r="B30" s="59"/>
      <c r="C30" s="100"/>
      <c r="D30" s="100"/>
      <c r="E30" s="101"/>
      <c r="F30" s="100"/>
      <c r="G30" s="100"/>
      <c r="H30" s="59"/>
      <c r="I30" s="59">
        <f>SUM(I18:I26)</f>
        <v>0</v>
      </c>
      <c r="J30" s="76">
        <f t="shared" si="0"/>
        <v>0</v>
      </c>
      <c r="K30" s="59">
        <f>SUM(K18:K26)</f>
        <v>0</v>
      </c>
      <c r="L30" s="59">
        <f>SUM(L18:L26)</f>
        <v>0</v>
      </c>
      <c r="M30" s="59">
        <f>SUM(M18:M26)</f>
        <v>0</v>
      </c>
      <c r="N30" s="59"/>
    </row>
    <row r="31" spans="1:14" x14ac:dyDescent="0.25">
      <c r="A31" s="59"/>
      <c r="B31" s="59"/>
      <c r="C31" s="92"/>
      <c r="D31" s="92"/>
      <c r="E31" s="93"/>
      <c r="F31" s="92"/>
      <c r="G31" s="92"/>
      <c r="H31" s="59"/>
      <c r="I31" s="59"/>
      <c r="J31" s="59"/>
      <c r="K31" s="59"/>
      <c r="L31" s="59"/>
      <c r="M31" s="59"/>
      <c r="N31" s="59"/>
    </row>
    <row r="32" spans="1:14" x14ac:dyDescent="0.25">
      <c r="A32" s="59"/>
      <c r="B32" s="59"/>
      <c r="C32" s="102"/>
      <c r="D32" s="102"/>
      <c r="E32" s="103" t="s">
        <v>98</v>
      </c>
      <c r="F32" s="104"/>
      <c r="G32" s="102"/>
      <c r="H32" s="59"/>
      <c r="I32" s="105">
        <f>I30+I15</f>
        <v>0</v>
      </c>
      <c r="J32" s="105">
        <f>J30+J15</f>
        <v>0</v>
      </c>
      <c r="K32" s="105">
        <f>K30+K15</f>
        <v>0</v>
      </c>
      <c r="L32" s="105">
        <f>L30+L15</f>
        <v>0</v>
      </c>
      <c r="M32" s="105">
        <f>M30+M15</f>
        <v>0</v>
      </c>
      <c r="N32" s="59"/>
    </row>
    <row r="33" spans="1:14" x14ac:dyDescent="0.25">
      <c r="A33" s="59"/>
      <c r="B33" s="59"/>
      <c r="C33" s="102"/>
      <c r="D33" s="102"/>
      <c r="E33" s="98" t="s">
        <v>99</v>
      </c>
      <c r="F33" s="106"/>
      <c r="G33" s="102"/>
      <c r="H33" s="59"/>
      <c r="I33" s="59"/>
      <c r="J33" s="59"/>
      <c r="K33" s="59"/>
      <c r="L33" s="59"/>
      <c r="M33" s="59"/>
      <c r="N33" s="59"/>
    </row>
    <row r="34" spans="1:14" x14ac:dyDescent="0.25">
      <c r="A34" s="59"/>
      <c r="B34" s="59"/>
      <c r="C34" s="94"/>
      <c r="D34" s="60"/>
      <c r="E34" s="107"/>
      <c r="F34" s="60"/>
      <c r="G34" s="60"/>
      <c r="H34" s="59"/>
      <c r="I34" s="59"/>
      <c r="J34" s="59"/>
      <c r="K34" s="59"/>
      <c r="L34" s="59"/>
      <c r="M34" s="59"/>
      <c r="N34" s="59"/>
    </row>
    <row r="35" spans="1:14" x14ac:dyDescent="0.25">
      <c r="A35" s="59"/>
      <c r="B35" s="59"/>
      <c r="C35" s="94"/>
      <c r="D35" s="60"/>
      <c r="E35" s="107"/>
      <c r="F35" s="60"/>
      <c r="G35" s="60"/>
      <c r="H35" s="59"/>
      <c r="I35" s="59"/>
      <c r="J35" s="59"/>
      <c r="K35" s="59"/>
      <c r="L35" s="59"/>
      <c r="M35" s="59"/>
      <c r="N35" s="59"/>
    </row>
    <row r="36" spans="1:14" x14ac:dyDescent="0.25">
      <c r="A36" s="59"/>
      <c r="B36" s="59"/>
      <c r="C36" s="94"/>
      <c r="D36" s="60"/>
      <c r="E36" s="107"/>
      <c r="F36" s="60"/>
      <c r="G36" s="60"/>
      <c r="H36" s="59"/>
      <c r="I36" s="59"/>
      <c r="J36" s="59"/>
      <c r="K36" s="59"/>
      <c r="L36" s="59"/>
      <c r="M36" s="59"/>
      <c r="N36" s="5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Seguimiento PQRSD 2022</vt:lpstr>
      <vt:lpstr>Indicadores 2022</vt:lpstr>
      <vt:lpstr>Promocion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2022-10-11T21:49:37Z</cp:lastPrinted>
  <dcterms:created xsi:type="dcterms:W3CDTF">2020-07-07T14:47:00Z</dcterms:created>
  <dcterms:modified xsi:type="dcterms:W3CDTF">2023-04-14T19:50:15Z</dcterms:modified>
</cp:coreProperties>
</file>